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8" windowHeight="8700" activeTab="0"/>
  </bookViews>
  <sheets>
    <sheet name="приложение 3" sheetId="1" r:id="rId1"/>
  </sheets>
  <definedNames>
    <definedName name="_xlnm.Print_Titles" localSheetId="0">'приложение 3'!$6:$7</definedName>
    <definedName name="SHEET_TITLE" localSheetId="0">"приложение 4"</definedName>
    <definedName name="_xlnm.Print_Area" localSheetId="0">'приложение 3'!$A$1:$H$253</definedName>
  </definedNames>
  <calcPr fullCalcOnLoad="1"/>
</workbook>
</file>

<file path=xl/sharedStrings.xml><?xml version="1.0" encoding="utf-8"?>
<sst xmlns="http://schemas.openxmlformats.org/spreadsheetml/2006/main" count="1014" uniqueCount="189">
  <si>
    <t>Код главного распоряди-теля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</si>
  <si>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</si>
  <si>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</si>
  <si>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 xml:space="preserve">ПР </t>
  </si>
  <si>
    <t>ЦСР</t>
  </si>
  <si>
    <t>ВР</t>
  </si>
  <si>
    <t>Суммы, тыс.рублей</t>
  </si>
  <si>
    <t xml:space="preserve">всего </t>
  </si>
  <si>
    <t>в том числе за счёт безвозмездных поступлений</t>
  </si>
  <si>
    <t>ОСГУ</t>
  </si>
  <si>
    <t>Собрание Представителей муниципального района Сергиевский</t>
  </si>
  <si>
    <t>Функционирование законодательных (представительных) органов муниципальных образований</t>
  </si>
  <si>
    <t>01</t>
  </si>
  <si>
    <t>03</t>
  </si>
  <si>
    <t>Непрограммные направления расходов местного бюджета</t>
  </si>
  <si>
    <t>99 0 00 00000</t>
  </si>
  <si>
    <t>Расходы на выплаты персоналу государственных (муниципальных) органов</t>
  </si>
  <si>
    <t>120</t>
  </si>
  <si>
    <t>211; 213</t>
  </si>
  <si>
    <t>Иные закупки товаров, работ и услуг для обеспечения государственных (муниципальных) нужд</t>
  </si>
  <si>
    <t>240</t>
  </si>
  <si>
    <t>221; 222; 223; 224; 225; 226; 290; 310; 340; 530 (без командировок)</t>
  </si>
  <si>
    <t>Администрация муниципального района Сергиевский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</si>
  <si>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</si>
  <si>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</si>
  <si>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</si>
  <si>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>23 0 00 00000</t>
  </si>
  <si>
    <t>Функционирование местных администраций</t>
  </si>
  <si>
    <t>04</t>
  </si>
  <si>
    <t>Уплата налогов, сборов и иных платежей</t>
  </si>
  <si>
    <t>850</t>
  </si>
  <si>
    <t>05</t>
  </si>
  <si>
    <t>07</t>
  </si>
  <si>
    <t>Специальные расходы</t>
  </si>
  <si>
    <t>880</t>
  </si>
  <si>
    <t>Другие общегосударственные вопросы</t>
  </si>
  <si>
    <t>13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</si>
  <si>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</si>
  <si>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15 0 00 00000</t>
  </si>
  <si>
    <t>290,01 и 290,02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</si>
  <si>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</si>
  <si>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>19 0 00 00000</t>
  </si>
  <si>
    <t>Расходы на выплаты персоналу казенных учреждений</t>
  </si>
  <si>
    <t>110</t>
  </si>
  <si>
    <t>Иные выплаты населению</t>
  </si>
  <si>
    <t>360</t>
  </si>
  <si>
    <t>Субсидии бюджетным учреждениям</t>
  </si>
  <si>
    <t>610</t>
  </si>
  <si>
    <t>Субсидии автономным учреждениям</t>
  </si>
  <si>
    <t>620</t>
  </si>
  <si>
    <t>Исполнение судебных актов</t>
  </si>
  <si>
    <t>830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</si>
  <si>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</si>
  <si>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35 0 00 00000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</si>
  <si>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</si>
  <si>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</si>
  <si>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</si>
  <si>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>11 0 00 00000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</si>
  <si>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</si>
  <si>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>20 0 00 00000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</si>
  <si>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</si>
  <si>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</si>
  <si>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Другие вопросы в области национальной безопасности и правоохранительной деятельности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</si>
  <si>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</si>
  <si>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01 0 00 00000</t>
  </si>
  <si>
    <t>14</t>
  </si>
  <si>
    <t>Премии и гранты</t>
  </si>
  <si>
    <t>350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</si>
  <si>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</si>
  <si>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</si>
  <si>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Сельское хозяйство и рыболовство</t>
  </si>
  <si>
    <t xml:space="preserve">Муниципальная программа "Комплексное развитие сельских территорий муниципального района Сергиевский Самарской области" </t>
  </si>
  <si>
    <t>05 0 00 00000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</si>
  <si>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</si>
  <si>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</si>
  <si>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</si>
  <si>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</si>
  <si>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</si>
  <si>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</si>
  <si>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</si>
  <si>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</si>
  <si>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Дорожное хозяйство (дорожные фонды)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</si>
  <si>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</si>
  <si>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02 0 00 00000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</si>
  <si>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</si>
  <si>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17 0 00 00000</t>
  </si>
  <si>
    <t xml:space="preserve">Муниципальная программа "Содержание улично-дорожной сети муниципального района Сергиевский" </t>
  </si>
  <si>
    <t>21 0 00 00000</t>
  </si>
  <si>
    <t>10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</si>
  <si>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</si>
  <si>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</si>
  <si>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</si>
  <si>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муниципальном районе Сергиевский"</t>
  </si>
  <si>
    <t>03 0 00 00000</t>
  </si>
  <si>
    <t>Субсидии юридическим лицам (кроме некоммерческих организаций), индивидуальным предпринимателям, физическим лицам</t>
  </si>
  <si>
    <t>Жилищное хозяйство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</si>
  <si>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</si>
  <si>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04 0 00 00000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</si>
  <si>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</t>
  </si>
  <si>
    <t>10 0 00 00000</t>
  </si>
  <si>
    <t>Бюджетные инвестиции</t>
  </si>
  <si>
    <t>410</t>
  </si>
  <si>
    <t>Коммунальное хозяйство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</si>
  <si>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</si>
  <si>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</si>
  <si>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Благоустройство</t>
  </si>
  <si>
    <t>Другие вопросы в области охраны окружающей среды</t>
  </si>
  <si>
    <t>06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</si>
  <si>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</si>
  <si>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</si>
  <si>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муниципального района Сергиевский"</t>
  </si>
  <si>
    <t>28 0 00 00000</t>
  </si>
  <si>
    <t>Общее образование</t>
  </si>
  <si>
    <t>Профессиональная подготовка, переподготовка и повышение квалификации</t>
  </si>
  <si>
    <t>24 0 00 00000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</si>
  <si>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</si>
  <si>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</si>
  <si>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</si>
  <si>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 xml:space="preserve">Муниципальная программа "Дети муниципального района Сергиевский" </t>
  </si>
  <si>
    <t>16 0 00 00000</t>
  </si>
  <si>
    <t>Культура</t>
  </si>
  <si>
    <t>Другие вопросы в области здравоохранения</t>
  </si>
  <si>
    <t>Муниципальная программа "Создание благоприятных условий в целях привлечения и закрепления медицинских работников для работы в подразделениях государственного бюджетного учреждения здравоохранения Самарской области "Сергиевская центральная районная больница", расположенных на территории муниципального района Сергиевский"</t>
  </si>
  <si>
    <t>37 0 00 00000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</si>
  <si>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</si>
  <si>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</si>
  <si>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320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</si>
  <si>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</si>
  <si>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</si>
  <si>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</si>
  <si>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Публичные нормативные социальные выплаты гражданам</t>
  </si>
  <si>
    <t>Охрана семьи и детства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</si>
  <si>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</si>
  <si>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</si>
  <si>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Другие вопросы в области социальной политики</t>
  </si>
  <si>
    <t>290,03 и 290,04</t>
  </si>
  <si>
    <t xml:space="preserve">Муниципальная программа "Улучшение условий и охраны труда в муниципальном районе Сергиевский" </t>
  </si>
  <si>
    <t>32 0 00 00000</t>
  </si>
  <si>
    <t xml:space="preserve">Расходы на выплаты персоналу государственных (муниципальных) органов </t>
  </si>
  <si>
    <t xml:space="preserve">Физическая культура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</si>
  <si>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</si>
  <si>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11</t>
  </si>
  <si>
    <t>09 0 00 00000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</si>
  <si>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</si>
  <si>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</si>
  <si>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18 0 00 00000</t>
  </si>
  <si>
    <t>Подпрограмма "Организация планирования и исполнения консолидированного бюджета муниципального района Сергиевский</t>
  </si>
  <si>
    <t>18 3 00 00000</t>
  </si>
  <si>
    <t>Комитет по управлению муниципальным имуществом муниципального района Сергиевский Самарской области</t>
  </si>
  <si>
    <t>МКУ "Управление культуры, туризма и молодежной политики" муниципального района Сергиевский Самарской области</t>
  </si>
  <si>
    <t>Дополнительное образование детей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</si>
  <si>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</si>
  <si>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</si>
  <si>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 xml:space="preserve">Культура </t>
  </si>
  <si>
    <t>Другие вопросы в области культуры и кинематографии</t>
  </si>
  <si>
    <t>Управление финансами администрации муниципального района Сергиевский Самарской области</t>
  </si>
  <si>
    <t xml:space="preserve">Подпрограмма "Организация планирования и исполнения консолидированного бюджета м.р. Сергиевский" </t>
  </si>
  <si>
    <t>Резервные фонды</t>
  </si>
  <si>
    <t>Резервные средства</t>
  </si>
  <si>
    <t>870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</si>
  <si>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</si>
  <si>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Пенсионное обеспечение</t>
  </si>
  <si>
    <t>310</t>
  </si>
  <si>
    <t>Обслуживание внутреннего государственного и муниципального долга</t>
  </si>
  <si>
    <t>Подпрограмма "Управление муниципальным долгом муниципального района Сергиевский Самарской области"</t>
  </si>
  <si>
    <t>18 1 00 00000</t>
  </si>
  <si>
    <t>Обслуживание муниципального долга</t>
  </si>
  <si>
    <t>730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</si>
  <si>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</si>
  <si>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Подпрограмма "Межбюджетные отношения муниципального района Сергиевский Самарской области" </t>
  </si>
  <si>
    <t>18 2 00 00000</t>
  </si>
  <si>
    <t xml:space="preserve">Дотации </t>
  </si>
  <si>
    <t>510</t>
  </si>
  <si>
    <t>Иные дотации</t>
  </si>
  <si>
    <t>ИТОГО:</t>
  </si>
  <si>
    <t xml:space="preserve">Контрольно-ревизионное управление муниципального района Сергиевский </t>
  </si>
  <si>
    <t>Другие вопросы в области жилищно-коммунального хозяйства</t>
  </si>
  <si>
    <t>26 0 00 00000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</si>
  <si>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</si>
  <si>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Муниципальная программа "Стимулирование развития жилищного строительства на территории м.р.Сергиевский Самарской области"</t>
  </si>
  <si>
    <t>34 0 00 00000</t>
  </si>
  <si>
    <t>25 0 00 00000</t>
  </si>
  <si>
    <t>Муниципальная программа "Формирование комфортной городской среды"</t>
  </si>
  <si>
    <t>56 0 00 00000</t>
  </si>
  <si>
    <t>Муниципальная программа "Укрепление общественного здоровья на территории муниципального района Сергиевский"</t>
  </si>
  <si>
    <t>Ведомственная структура расходов бюджета муниципального района Сергиевский Самарской области на 2022 год</t>
  </si>
  <si>
    <t xml:space="preserve">Муниципальная программа "Развитие муниципальной службы в муниципальном районе Сергиевский" </t>
  </si>
  <si>
    <t>Другие вопросы в области образования</t>
  </si>
  <si>
    <t xml:space="preserve">Приложение 1                                               к проекту Решения Собрания представителей муниципального района Сергиевский "О бюджете муниципального района Сергиевский на 2022 год и на плановый период 2023 и 2024 годов"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</si>
</sst>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000"/>
    <numFmt numFmtId="181" formatCode="_-* #,##0.000000_р_._-;\-* #,##0.000000_р_._-;_-* &quot;-&quot;??_р_._-;_-@_-"/>
    <numFmt numFmtId="182" formatCode="#,##0.0"/>
    <numFmt numFmtId="183" formatCode="#,##0.000"/>
    <numFmt numFmtId="184" formatCode="#,##0.0000"/>
    <numFmt numFmtId="185" formatCode="#,##0.00000"/>
    <numFmt numFmtId="186" formatCode="#,##0.000000"/>
  </numFmts>
  <fonts count="38">
    <font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justify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180" fontId="3" fillId="33" borderId="0" xfId="0" applyNumberFormat="1" applyFont="1" applyFill="1" applyBorder="1" applyAlignment="1" applyProtection="1">
      <alignment horizontal="center" vertical="justify" wrapText="1"/>
      <protection/>
    </xf>
    <xf numFmtId="0" fontId="3" fillId="33" borderId="0" xfId="0" applyNumberFormat="1" applyFont="1" applyFill="1" applyBorder="1" applyAlignment="1" applyProtection="1">
      <alignment horizontal="left" vertical="justify" wrapText="1" indent="1"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left" vertical="justify" wrapText="1" indent="1"/>
      <protection/>
    </xf>
    <xf numFmtId="0" fontId="0" fillId="33" borderId="10" xfId="0" applyNumberFormat="1" applyFont="1" applyFill="1" applyBorder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49" fontId="2" fillId="33" borderId="10" xfId="0" applyNumberFormat="1" applyFont="1" applyFill="1" applyBorder="1" applyAlignment="1" applyProtection="1">
      <alignment horizontal="right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wrapText="1"/>
      <protection/>
    </xf>
    <xf numFmtId="49" fontId="3" fillId="33" borderId="10" xfId="0" applyNumberFormat="1" applyFont="1" applyFill="1" applyBorder="1" applyAlignment="1" applyProtection="1">
      <alignment horizontal="right" wrapText="1"/>
      <protection/>
    </xf>
    <xf numFmtId="0" fontId="0" fillId="33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wrapText="1"/>
      <protection/>
    </xf>
    <xf numFmtId="1" fontId="0" fillId="33" borderId="10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horizontal="right"/>
      <protection/>
    </xf>
    <xf numFmtId="180" fontId="2" fillId="33" borderId="10" xfId="0" applyNumberFormat="1" applyFont="1" applyFill="1" applyBorder="1" applyAlignment="1" applyProtection="1">
      <alignment wrapText="1"/>
      <protection/>
    </xf>
    <xf numFmtId="49" fontId="3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 wrapText="1"/>
      <protection/>
    </xf>
    <xf numFmtId="0" fontId="3" fillId="33" borderId="10" xfId="0" applyNumberFormat="1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181" fontId="0" fillId="33" borderId="0" xfId="0" applyNumberFormat="1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 wrapText="1"/>
      <protection/>
    </xf>
    <xf numFmtId="3" fontId="3" fillId="33" borderId="10" xfId="0" applyNumberFormat="1" applyFont="1" applyFill="1" applyBorder="1" applyAlignment="1" applyProtection="1">
      <alignment wrapText="1"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180" fontId="3" fillId="33" borderId="0" xfId="0" applyNumberFormat="1" applyFont="1" applyFill="1" applyBorder="1" applyAlignment="1" applyProtection="1">
      <alignment horizontal="center" vertical="justify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9"/>
  <sheetViews>
    <sheetView showGridLines="0" tabSelected="1" view="pageBreakPreview" zoomScale="85" zoomScaleNormal="90" zoomScaleSheetLayoutView="85" zoomScalePageLayoutView="0" workbookViewId="0" topLeftCell="A1">
      <selection activeCell="A34" sqref="A34:IV35"/>
    </sheetView>
  </sheetViews>
  <sheetFormatPr defaultColWidth="9.125" defaultRowHeight="12.75"/>
  <cols>
    <col min="1" max="1" width="12.375" style="3" customWidth="1"/>
    <col min="2" max="2" width="52.50390625" style="3" customWidth="1"/>
    <col min="3" max="3" width="5.625" style="3" customWidth="1"/>
    <col min="4" max="4" width="5.125" style="3" customWidth="1"/>
    <col min="5" max="5" width="17.375" style="3" customWidth="1"/>
    <col min="6" max="6" width="7.125" style="3" customWidth="1"/>
    <col min="7" max="7" width="19.125" style="33" customWidth="1"/>
    <col min="8" max="8" width="16.625" style="33" customWidth="1"/>
    <col min="9" max="9" width="21.625" style="3" hidden="1" customWidth="1"/>
    <col min="10" max="16384" width="9.125" style="3" customWidth="1"/>
  </cols>
  <sheetData>
    <row r="2" spans="1:9" ht="109.5" customHeight="1">
      <c r="A2" s="1"/>
      <c r="B2" s="1"/>
      <c r="C2" s="1"/>
      <c r="D2" s="1"/>
      <c r="E2" s="1"/>
      <c r="F2" s="40" t="s">
        <v>188</v>
      </c>
      <c r="G2" s="40"/>
      <c r="H2" s="40"/>
      <c r="I2" s="2"/>
    </row>
    <row r="3" spans="1:9" ht="24.75" customHeight="1">
      <c r="A3" s="1"/>
      <c r="B3" s="1"/>
      <c r="C3" s="1"/>
      <c r="D3" s="1"/>
      <c r="E3" s="1"/>
      <c r="F3" s="4"/>
      <c r="G3" s="4"/>
      <c r="H3" s="4"/>
      <c r="I3" s="2"/>
    </row>
    <row r="4" spans="1:9" ht="34.5" customHeight="1">
      <c r="A4" s="39" t="s">
        <v>185</v>
      </c>
      <c r="B4" s="39"/>
      <c r="C4" s="39"/>
      <c r="D4" s="39"/>
      <c r="E4" s="39"/>
      <c r="F4" s="39"/>
      <c r="G4" s="39"/>
      <c r="H4" s="39"/>
      <c r="I4" s="5"/>
    </row>
    <row r="5" spans="1:9" ht="18" customHeight="1">
      <c r="A5" s="1"/>
      <c r="B5" s="1"/>
      <c r="C5" s="1"/>
      <c r="D5" s="1"/>
      <c r="E5" s="1"/>
      <c r="F5" s="1"/>
      <c r="G5" s="6"/>
      <c r="H5" s="7"/>
      <c r="I5" s="5"/>
    </row>
    <row r="6" spans="1:9" ht="21.75" customHeight="1">
      <c r="A6" s="41" t="s">
        <v>0</v>
      </c>
      <c r="B6" s="43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38" t="s">
        <v>6</v>
      </c>
      <c r="H6" s="38"/>
      <c r="I6" s="8"/>
    </row>
    <row r="7" spans="1:9" ht="81.75" customHeight="1">
      <c r="A7" s="42"/>
      <c r="B7" s="43"/>
      <c r="C7" s="44"/>
      <c r="D7" s="44"/>
      <c r="E7" s="44"/>
      <c r="F7" s="44"/>
      <c r="G7" s="9" t="s">
        <v>7</v>
      </c>
      <c r="H7" s="9" t="s">
        <v>8</v>
      </c>
      <c r="I7" s="10" t="s">
        <v>9</v>
      </c>
    </row>
    <row r="8" spans="1:9" ht="38.25" customHeight="1">
      <c r="A8" s="11">
        <v>600</v>
      </c>
      <c r="B8" s="12" t="s">
        <v>10</v>
      </c>
      <c r="C8" s="13"/>
      <c r="D8" s="14"/>
      <c r="E8" s="15"/>
      <c r="F8" s="15"/>
      <c r="G8" s="34">
        <f>G9</f>
        <v>2114.71576</v>
      </c>
      <c r="H8" s="34">
        <f>H9</f>
        <v>0</v>
      </c>
      <c r="I8" s="10"/>
    </row>
    <row r="9" spans="1:9" ht="45">
      <c r="A9" s="14">
        <v>600</v>
      </c>
      <c r="B9" s="16" t="s">
        <v>11</v>
      </c>
      <c r="C9" s="17" t="s">
        <v>12</v>
      </c>
      <c r="D9" s="17" t="s">
        <v>13</v>
      </c>
      <c r="E9" s="17"/>
      <c r="F9" s="17"/>
      <c r="G9" s="35">
        <f>G10</f>
        <v>2114.71576</v>
      </c>
      <c r="H9" s="35">
        <f>H10</f>
        <v>0</v>
      </c>
      <c r="I9" s="10"/>
    </row>
    <row r="10" spans="1:9" ht="30">
      <c r="A10" s="14">
        <v>600</v>
      </c>
      <c r="B10" s="16" t="s">
        <v>14</v>
      </c>
      <c r="C10" s="17" t="s">
        <v>12</v>
      </c>
      <c r="D10" s="17" t="s">
        <v>13</v>
      </c>
      <c r="E10" s="17" t="s">
        <v>15</v>
      </c>
      <c r="F10" s="17"/>
      <c r="G10" s="35">
        <f>G11+G12</f>
        <v>2114.71576</v>
      </c>
      <c r="H10" s="35">
        <f>H11+H12</f>
        <v>0</v>
      </c>
      <c r="I10" s="10"/>
    </row>
    <row r="11" spans="1:9" ht="30">
      <c r="A11" s="14">
        <v>600</v>
      </c>
      <c r="B11" s="16" t="s">
        <v>16</v>
      </c>
      <c r="C11" s="17" t="s">
        <v>12</v>
      </c>
      <c r="D11" s="17" t="s">
        <v>13</v>
      </c>
      <c r="E11" s="17" t="s">
        <v>15</v>
      </c>
      <c r="F11" s="17" t="s">
        <v>17</v>
      </c>
      <c r="G11" s="35">
        <v>1949.25576</v>
      </c>
      <c r="H11" s="36">
        <v>0</v>
      </c>
      <c r="I11" s="10" t="s">
        <v>18</v>
      </c>
    </row>
    <row r="12" spans="1:9" ht="45">
      <c r="A12" s="14">
        <v>600</v>
      </c>
      <c r="B12" s="16" t="s">
        <v>19</v>
      </c>
      <c r="C12" s="17" t="s">
        <v>12</v>
      </c>
      <c r="D12" s="17" t="s">
        <v>13</v>
      </c>
      <c r="E12" s="17" t="s">
        <v>15</v>
      </c>
      <c r="F12" s="17" t="s">
        <v>20</v>
      </c>
      <c r="G12" s="35">
        <v>165.46</v>
      </c>
      <c r="H12" s="36">
        <v>0</v>
      </c>
      <c r="I12" s="18" t="s">
        <v>21</v>
      </c>
    </row>
    <row r="13" spans="1:9" ht="30.75">
      <c r="A13" s="19">
        <v>601</v>
      </c>
      <c r="B13" s="12" t="s">
        <v>22</v>
      </c>
      <c r="C13" s="17"/>
      <c r="D13" s="17"/>
      <c r="E13" s="17"/>
      <c r="F13" s="17"/>
      <c r="G13" s="34">
        <f>G17+G22+G41+G51+G69+G76+G116+G124+G145+G162+G177+G127+G60+G83+G92+G14+G109+G99+G66+G137+G156+G140+G106+G133+G121</f>
        <v>437551.04734999995</v>
      </c>
      <c r="H13" s="34">
        <f>H17+H22+H41+H51+H69+H76+H116+H124+H145+H162+H177+H127+H60+H83+H92+H14+H109+H99+H66+H137+H156+H140+H106+H133+H121</f>
        <v>136377.45704</v>
      </c>
      <c r="I13" s="18"/>
    </row>
    <row r="14" spans="1:9" ht="45">
      <c r="A14" s="20">
        <v>601</v>
      </c>
      <c r="B14" s="21" t="s">
        <v>23</v>
      </c>
      <c r="C14" s="17" t="s">
        <v>12</v>
      </c>
      <c r="D14" s="17" t="s">
        <v>24</v>
      </c>
      <c r="E14" s="17"/>
      <c r="F14" s="17"/>
      <c r="G14" s="35">
        <f>G15</f>
        <v>2689.80159</v>
      </c>
      <c r="H14" s="35">
        <f>H15</f>
        <v>0</v>
      </c>
      <c r="I14" s="18"/>
    </row>
    <row r="15" spans="1:9" ht="60">
      <c r="A15" s="20">
        <v>601</v>
      </c>
      <c r="B15" s="21" t="s">
        <v>25</v>
      </c>
      <c r="C15" s="17" t="s">
        <v>12</v>
      </c>
      <c r="D15" s="17" t="s">
        <v>24</v>
      </c>
      <c r="E15" s="17" t="s">
        <v>26</v>
      </c>
      <c r="F15" s="15"/>
      <c r="G15" s="35">
        <f>G16</f>
        <v>2689.80159</v>
      </c>
      <c r="H15" s="35">
        <f>H16</f>
        <v>0</v>
      </c>
      <c r="I15" s="18"/>
    </row>
    <row r="16" spans="1:9" ht="30">
      <c r="A16" s="20">
        <v>601</v>
      </c>
      <c r="B16" s="21" t="s">
        <v>16</v>
      </c>
      <c r="C16" s="17" t="s">
        <v>12</v>
      </c>
      <c r="D16" s="17" t="s">
        <v>24</v>
      </c>
      <c r="E16" s="17" t="s">
        <v>26</v>
      </c>
      <c r="F16" s="17" t="s">
        <v>17</v>
      </c>
      <c r="G16" s="35">
        <v>2689.80159</v>
      </c>
      <c r="H16" s="35">
        <v>0</v>
      </c>
      <c r="I16" s="18"/>
    </row>
    <row r="17" spans="1:9" ht="22.5" customHeight="1">
      <c r="A17" s="20">
        <v>601</v>
      </c>
      <c r="B17" s="16" t="s">
        <v>27</v>
      </c>
      <c r="C17" s="17" t="s">
        <v>12</v>
      </c>
      <c r="D17" s="17" t="s">
        <v>28</v>
      </c>
      <c r="E17" s="17"/>
      <c r="F17" s="17"/>
      <c r="G17" s="35">
        <f>G18</f>
        <v>44451.989630000004</v>
      </c>
      <c r="H17" s="35">
        <f>H18</f>
        <v>0</v>
      </c>
      <c r="I17" s="22"/>
    </row>
    <row r="18" spans="1:9" ht="60">
      <c r="A18" s="20">
        <v>601</v>
      </c>
      <c r="B18" s="21" t="s">
        <v>25</v>
      </c>
      <c r="C18" s="17" t="s">
        <v>12</v>
      </c>
      <c r="D18" s="17" t="s">
        <v>28</v>
      </c>
      <c r="E18" s="17" t="s">
        <v>26</v>
      </c>
      <c r="F18" s="17"/>
      <c r="G18" s="35">
        <f>G19+G20+G21</f>
        <v>44451.989630000004</v>
      </c>
      <c r="H18" s="35">
        <f>H19+H20+H21</f>
        <v>0</v>
      </c>
      <c r="I18" s="22"/>
    </row>
    <row r="19" spans="1:9" ht="30">
      <c r="A19" s="20">
        <v>601</v>
      </c>
      <c r="B19" s="16" t="s">
        <v>16</v>
      </c>
      <c r="C19" s="17" t="s">
        <v>12</v>
      </c>
      <c r="D19" s="17" t="s">
        <v>28</v>
      </c>
      <c r="E19" s="17" t="s">
        <v>26</v>
      </c>
      <c r="F19" s="17" t="s">
        <v>17</v>
      </c>
      <c r="G19" s="35">
        <f>32448.88612+209+43.2+9799.56361</f>
        <v>42500.64973</v>
      </c>
      <c r="H19" s="36">
        <v>0</v>
      </c>
      <c r="I19" s="22"/>
    </row>
    <row r="20" spans="1:9" ht="45">
      <c r="A20" s="20">
        <v>601</v>
      </c>
      <c r="B20" s="16" t="s">
        <v>19</v>
      </c>
      <c r="C20" s="17" t="s">
        <v>12</v>
      </c>
      <c r="D20" s="17" t="s">
        <v>28</v>
      </c>
      <c r="E20" s="17" t="s">
        <v>26</v>
      </c>
      <c r="F20" s="17" t="s">
        <v>20</v>
      </c>
      <c r="G20" s="35">
        <v>1867.2905</v>
      </c>
      <c r="H20" s="35">
        <v>0</v>
      </c>
      <c r="I20" s="10"/>
    </row>
    <row r="21" spans="1:9" ht="17.25" customHeight="1">
      <c r="A21" s="20">
        <v>601</v>
      </c>
      <c r="B21" s="16" t="s">
        <v>29</v>
      </c>
      <c r="C21" s="17" t="s">
        <v>12</v>
      </c>
      <c r="D21" s="17" t="s">
        <v>28</v>
      </c>
      <c r="E21" s="17" t="s">
        <v>26</v>
      </c>
      <c r="F21" s="17" t="s">
        <v>30</v>
      </c>
      <c r="G21" s="35">
        <v>84.0494</v>
      </c>
      <c r="H21" s="35">
        <v>0</v>
      </c>
      <c r="I21" s="10" t="s">
        <v>18</v>
      </c>
    </row>
    <row r="22" spans="1:9" ht="24.75" customHeight="1">
      <c r="A22" s="20">
        <v>601</v>
      </c>
      <c r="B22" s="23" t="s">
        <v>35</v>
      </c>
      <c r="C22" s="17" t="s">
        <v>12</v>
      </c>
      <c r="D22" s="17" t="s">
        <v>36</v>
      </c>
      <c r="E22" s="17"/>
      <c r="F22" s="17"/>
      <c r="G22" s="35">
        <f>G29+G23+G25+G37</f>
        <v>63697.05938</v>
      </c>
      <c r="H22" s="35">
        <f>H29+H23+H25+H37</f>
        <v>45.3125</v>
      </c>
      <c r="I22" s="18" t="s">
        <v>21</v>
      </c>
    </row>
    <row r="23" spans="1:9" ht="91.5" customHeight="1">
      <c r="A23" s="20">
        <v>601</v>
      </c>
      <c r="B23" s="16" t="s">
        <v>37</v>
      </c>
      <c r="C23" s="17" t="s">
        <v>12</v>
      </c>
      <c r="D23" s="17" t="s">
        <v>36</v>
      </c>
      <c r="E23" s="17" t="s">
        <v>38</v>
      </c>
      <c r="F23" s="17"/>
      <c r="G23" s="35">
        <f>G24</f>
        <v>1118.90862</v>
      </c>
      <c r="H23" s="35">
        <f>H24</f>
        <v>45.3125</v>
      </c>
      <c r="I23" s="18"/>
    </row>
    <row r="24" spans="1:9" ht="45">
      <c r="A24" s="20">
        <v>601</v>
      </c>
      <c r="B24" s="16" t="s">
        <v>19</v>
      </c>
      <c r="C24" s="17" t="s">
        <v>12</v>
      </c>
      <c r="D24" s="17" t="s">
        <v>36</v>
      </c>
      <c r="E24" s="17" t="s">
        <v>38</v>
      </c>
      <c r="F24" s="17" t="s">
        <v>20</v>
      </c>
      <c r="G24" s="35">
        <f>72+45.76562+316.143+50+100+535</f>
        <v>1118.90862</v>
      </c>
      <c r="H24" s="35">
        <v>45.3125</v>
      </c>
      <c r="I24" s="18" t="s">
        <v>39</v>
      </c>
    </row>
    <row r="25" spans="1:9" ht="60">
      <c r="A25" s="20">
        <v>601</v>
      </c>
      <c r="B25" s="16" t="s">
        <v>40</v>
      </c>
      <c r="C25" s="17" t="s">
        <v>12</v>
      </c>
      <c r="D25" s="17">
        <v>13</v>
      </c>
      <c r="E25" s="17" t="s">
        <v>41</v>
      </c>
      <c r="F25" s="17"/>
      <c r="G25" s="35">
        <f>G26+G27+G28</f>
        <v>14984.067869999999</v>
      </c>
      <c r="H25" s="35">
        <f>H26+H27+H28</f>
        <v>0</v>
      </c>
      <c r="I25" s="18"/>
    </row>
    <row r="26" spans="1:9" ht="32.25" customHeight="1">
      <c r="A26" s="20">
        <v>601</v>
      </c>
      <c r="B26" s="16" t="s">
        <v>42</v>
      </c>
      <c r="C26" s="17" t="s">
        <v>12</v>
      </c>
      <c r="D26" s="17">
        <v>13</v>
      </c>
      <c r="E26" s="17" t="s">
        <v>41</v>
      </c>
      <c r="F26" s="17" t="s">
        <v>43</v>
      </c>
      <c r="G26" s="35">
        <v>14119.34037</v>
      </c>
      <c r="H26" s="36">
        <v>0</v>
      </c>
      <c r="I26" s="18"/>
    </row>
    <row r="27" spans="1:9" ht="45">
      <c r="A27" s="20">
        <v>601</v>
      </c>
      <c r="B27" s="16" t="s">
        <v>19</v>
      </c>
      <c r="C27" s="17" t="s">
        <v>12</v>
      </c>
      <c r="D27" s="17">
        <v>13</v>
      </c>
      <c r="E27" s="17" t="s">
        <v>41</v>
      </c>
      <c r="F27" s="17" t="s">
        <v>20</v>
      </c>
      <c r="G27" s="35">
        <v>738.2275</v>
      </c>
      <c r="H27" s="36">
        <v>0</v>
      </c>
      <c r="I27" s="10"/>
    </row>
    <row r="28" spans="1:9" ht="21" customHeight="1">
      <c r="A28" s="20">
        <v>601</v>
      </c>
      <c r="B28" s="16" t="s">
        <v>29</v>
      </c>
      <c r="C28" s="17" t="s">
        <v>12</v>
      </c>
      <c r="D28" s="17">
        <v>13</v>
      </c>
      <c r="E28" s="17" t="s">
        <v>41</v>
      </c>
      <c r="F28" s="17" t="s">
        <v>30</v>
      </c>
      <c r="G28" s="35">
        <v>126.5</v>
      </c>
      <c r="H28" s="36">
        <v>0</v>
      </c>
      <c r="I28" s="18" t="s">
        <v>21</v>
      </c>
    </row>
    <row r="29" spans="1:9" ht="60.75" customHeight="1">
      <c r="A29" s="20">
        <v>601</v>
      </c>
      <c r="B29" s="21" t="s">
        <v>25</v>
      </c>
      <c r="C29" s="17" t="s">
        <v>12</v>
      </c>
      <c r="D29" s="17">
        <v>13</v>
      </c>
      <c r="E29" s="17" t="s">
        <v>26</v>
      </c>
      <c r="F29" s="17"/>
      <c r="G29" s="35">
        <f>G31+G33+G34+G30+G35+G32+G36</f>
        <v>41401.753169999996</v>
      </c>
      <c r="H29" s="35">
        <f>H31+H33+H34+H30+H35+H32+H36</f>
        <v>0</v>
      </c>
      <c r="I29" s="10"/>
    </row>
    <row r="30" spans="1:9" ht="34.5" customHeight="1">
      <c r="A30" s="20">
        <v>601</v>
      </c>
      <c r="B30" s="16" t="s">
        <v>42</v>
      </c>
      <c r="C30" s="17" t="s">
        <v>12</v>
      </c>
      <c r="D30" s="17">
        <v>13</v>
      </c>
      <c r="E30" s="17" t="s">
        <v>26</v>
      </c>
      <c r="F30" s="17" t="s">
        <v>43</v>
      </c>
      <c r="G30" s="35">
        <v>7244.44094</v>
      </c>
      <c r="H30" s="35">
        <v>0</v>
      </c>
      <c r="I30" s="10"/>
    </row>
    <row r="31" spans="1:9" ht="45">
      <c r="A31" s="20">
        <v>601</v>
      </c>
      <c r="B31" s="16" t="s">
        <v>19</v>
      </c>
      <c r="C31" s="17" t="s">
        <v>12</v>
      </c>
      <c r="D31" s="17">
        <v>13</v>
      </c>
      <c r="E31" s="17" t="s">
        <v>26</v>
      </c>
      <c r="F31" s="17" t="s">
        <v>20</v>
      </c>
      <c r="G31" s="35">
        <f>1620.61+253.08</f>
        <v>1873.6899999999998</v>
      </c>
      <c r="H31" s="36">
        <v>0</v>
      </c>
      <c r="I31" s="10"/>
    </row>
    <row r="32" spans="1:9" ht="15" hidden="1">
      <c r="A32" s="20">
        <v>601</v>
      </c>
      <c r="B32" s="16" t="s">
        <v>44</v>
      </c>
      <c r="C32" s="17" t="s">
        <v>12</v>
      </c>
      <c r="D32" s="17">
        <v>13</v>
      </c>
      <c r="E32" s="17" t="s">
        <v>26</v>
      </c>
      <c r="F32" s="17" t="s">
        <v>45</v>
      </c>
      <c r="G32" s="35"/>
      <c r="H32" s="36">
        <v>0</v>
      </c>
      <c r="I32" s="10"/>
    </row>
    <row r="33" spans="1:9" ht="28.5" customHeight="1">
      <c r="A33" s="20">
        <v>601</v>
      </c>
      <c r="B33" s="16" t="s">
        <v>46</v>
      </c>
      <c r="C33" s="17" t="s">
        <v>12</v>
      </c>
      <c r="D33" s="17">
        <v>13</v>
      </c>
      <c r="E33" s="17" t="s">
        <v>26</v>
      </c>
      <c r="F33" s="17" t="s">
        <v>47</v>
      </c>
      <c r="G33" s="35">
        <v>10939.02172</v>
      </c>
      <c r="H33" s="35">
        <v>0</v>
      </c>
      <c r="I33" s="10"/>
    </row>
    <row r="34" spans="1:9" ht="17.25" customHeight="1" hidden="1">
      <c r="A34" s="20">
        <v>601</v>
      </c>
      <c r="B34" s="16" t="s">
        <v>48</v>
      </c>
      <c r="C34" s="17" t="s">
        <v>12</v>
      </c>
      <c r="D34" s="17" t="s">
        <v>36</v>
      </c>
      <c r="E34" s="17" t="s">
        <v>26</v>
      </c>
      <c r="F34" s="17" t="s">
        <v>49</v>
      </c>
      <c r="G34" s="35"/>
      <c r="H34" s="35">
        <v>0</v>
      </c>
      <c r="I34" s="10"/>
    </row>
    <row r="35" spans="1:9" ht="17.25" customHeight="1" hidden="1">
      <c r="A35" s="20">
        <v>601</v>
      </c>
      <c r="B35" s="16" t="s">
        <v>50</v>
      </c>
      <c r="C35" s="17" t="s">
        <v>12</v>
      </c>
      <c r="D35" s="17" t="s">
        <v>36</v>
      </c>
      <c r="E35" s="17" t="s">
        <v>26</v>
      </c>
      <c r="F35" s="17" t="s">
        <v>51</v>
      </c>
      <c r="G35" s="35"/>
      <c r="H35" s="35">
        <v>0</v>
      </c>
      <c r="I35" s="10"/>
    </row>
    <row r="36" spans="1:9" ht="17.25" customHeight="1">
      <c r="A36" s="20">
        <v>601</v>
      </c>
      <c r="B36" s="16" t="s">
        <v>48</v>
      </c>
      <c r="C36" s="17" t="s">
        <v>12</v>
      </c>
      <c r="D36" s="17">
        <v>13</v>
      </c>
      <c r="E36" s="17" t="s">
        <v>26</v>
      </c>
      <c r="F36" s="17" t="s">
        <v>49</v>
      </c>
      <c r="G36" s="35">
        <v>21344.60051</v>
      </c>
      <c r="H36" s="35">
        <v>0</v>
      </c>
      <c r="I36" s="10"/>
    </row>
    <row r="37" spans="1:9" ht="42.75" customHeight="1">
      <c r="A37" s="20">
        <v>601</v>
      </c>
      <c r="B37" s="16" t="s">
        <v>52</v>
      </c>
      <c r="C37" s="17" t="s">
        <v>12</v>
      </c>
      <c r="D37" s="17">
        <v>13</v>
      </c>
      <c r="E37" s="17" t="s">
        <v>53</v>
      </c>
      <c r="F37" s="17"/>
      <c r="G37" s="35">
        <f>G38+G39+G40</f>
        <v>6192.32972</v>
      </c>
      <c r="H37" s="35">
        <f>H38+H39+H40</f>
        <v>0</v>
      </c>
      <c r="I37" s="10"/>
    </row>
    <row r="38" spans="1:9" ht="36" customHeight="1">
      <c r="A38" s="20">
        <v>601</v>
      </c>
      <c r="B38" s="16" t="s">
        <v>42</v>
      </c>
      <c r="C38" s="17" t="s">
        <v>12</v>
      </c>
      <c r="D38" s="17">
        <v>13</v>
      </c>
      <c r="E38" s="17" t="s">
        <v>53</v>
      </c>
      <c r="F38" s="17" t="s">
        <v>43</v>
      </c>
      <c r="G38" s="35">
        <v>5990.28972</v>
      </c>
      <c r="H38" s="35">
        <v>0</v>
      </c>
      <c r="I38" s="10"/>
    </row>
    <row r="39" spans="1:9" ht="46.5" customHeight="1">
      <c r="A39" s="20">
        <v>601</v>
      </c>
      <c r="B39" s="16" t="s">
        <v>19</v>
      </c>
      <c r="C39" s="17" t="s">
        <v>12</v>
      </c>
      <c r="D39" s="17">
        <v>13</v>
      </c>
      <c r="E39" s="17" t="s">
        <v>53</v>
      </c>
      <c r="F39" s="17" t="s">
        <v>20</v>
      </c>
      <c r="G39" s="35">
        <v>102.04</v>
      </c>
      <c r="H39" s="35">
        <v>0</v>
      </c>
      <c r="I39" s="10"/>
    </row>
    <row r="40" spans="1:9" ht="29.25" customHeight="1">
      <c r="A40" s="20">
        <v>601</v>
      </c>
      <c r="B40" s="16" t="s">
        <v>33</v>
      </c>
      <c r="C40" s="17" t="s">
        <v>12</v>
      </c>
      <c r="D40" s="17">
        <v>13</v>
      </c>
      <c r="E40" s="17" t="s">
        <v>53</v>
      </c>
      <c r="F40" s="17" t="s">
        <v>34</v>
      </c>
      <c r="G40" s="35">
        <v>100</v>
      </c>
      <c r="H40" s="35">
        <v>0</v>
      </c>
      <c r="I40" s="10"/>
    </row>
    <row r="41" spans="1:9" ht="45">
      <c r="A41" s="20">
        <v>601</v>
      </c>
      <c r="B41" s="16" t="s">
        <v>54</v>
      </c>
      <c r="C41" s="17" t="s">
        <v>13</v>
      </c>
      <c r="D41" s="17" t="s">
        <v>88</v>
      </c>
      <c r="E41" s="17"/>
      <c r="F41" s="17"/>
      <c r="G41" s="35">
        <f>G42+G44+G47</f>
        <v>5406.33246</v>
      </c>
      <c r="H41" s="35">
        <f>H42+H44+H47</f>
        <v>0</v>
      </c>
      <c r="I41" s="10"/>
    </row>
    <row r="42" spans="1:9" ht="51" customHeight="1" hidden="1">
      <c r="A42" s="20">
        <v>601</v>
      </c>
      <c r="B42" s="16" t="s">
        <v>56</v>
      </c>
      <c r="C42" s="17" t="s">
        <v>13</v>
      </c>
      <c r="D42" s="17" t="s">
        <v>88</v>
      </c>
      <c r="E42" s="17" t="s">
        <v>57</v>
      </c>
      <c r="F42" s="17"/>
      <c r="G42" s="35">
        <f>G43</f>
        <v>0</v>
      </c>
      <c r="H42" s="35">
        <f>H43</f>
        <v>0</v>
      </c>
      <c r="I42" s="18" t="s">
        <v>21</v>
      </c>
    </row>
    <row r="43" spans="1:9" ht="21.75" customHeight="1" hidden="1">
      <c r="A43" s="20">
        <v>601</v>
      </c>
      <c r="B43" s="16" t="s">
        <v>48</v>
      </c>
      <c r="C43" s="17" t="s">
        <v>13</v>
      </c>
      <c r="D43" s="17" t="s">
        <v>88</v>
      </c>
      <c r="E43" s="17" t="s">
        <v>57</v>
      </c>
      <c r="F43" s="17" t="s">
        <v>49</v>
      </c>
      <c r="G43" s="35">
        <v>0</v>
      </c>
      <c r="H43" s="35">
        <v>0</v>
      </c>
      <c r="I43" s="10"/>
    </row>
    <row r="44" spans="1:9" ht="75">
      <c r="A44" s="20">
        <v>601</v>
      </c>
      <c r="B44" s="16" t="s">
        <v>58</v>
      </c>
      <c r="C44" s="17" t="s">
        <v>13</v>
      </c>
      <c r="D44" s="17" t="s">
        <v>88</v>
      </c>
      <c r="E44" s="17" t="s">
        <v>59</v>
      </c>
      <c r="F44" s="24"/>
      <c r="G44" s="35">
        <f>G45+G46</f>
        <v>2885.21109</v>
      </c>
      <c r="H44" s="35">
        <f>H45+H49+H50</f>
        <v>0</v>
      </c>
      <c r="I44" s="10"/>
    </row>
    <row r="45" spans="1:9" ht="48" customHeight="1">
      <c r="A45" s="20">
        <v>601</v>
      </c>
      <c r="B45" s="16" t="s">
        <v>19</v>
      </c>
      <c r="C45" s="17" t="s">
        <v>13</v>
      </c>
      <c r="D45" s="17" t="s">
        <v>88</v>
      </c>
      <c r="E45" s="17" t="s">
        <v>59</v>
      </c>
      <c r="F45" s="17" t="s">
        <v>20</v>
      </c>
      <c r="G45" s="35">
        <f>158.02+120+50</f>
        <v>328.02</v>
      </c>
      <c r="H45" s="36">
        <v>0</v>
      </c>
      <c r="I45" s="18"/>
    </row>
    <row r="46" spans="1:9" ht="25.5" customHeight="1">
      <c r="A46" s="20">
        <v>601</v>
      </c>
      <c r="B46" s="16" t="s">
        <v>48</v>
      </c>
      <c r="C46" s="17" t="s">
        <v>13</v>
      </c>
      <c r="D46" s="17" t="s">
        <v>88</v>
      </c>
      <c r="E46" s="17" t="s">
        <v>59</v>
      </c>
      <c r="F46" s="17" t="s">
        <v>49</v>
      </c>
      <c r="G46" s="35">
        <f>33.6+1706.20731+50.1+99.7075+667.57628</f>
        <v>2557.19109</v>
      </c>
      <c r="H46" s="36">
        <v>0</v>
      </c>
      <c r="I46" s="18"/>
    </row>
    <row r="47" spans="1:9" ht="79.5" customHeight="1">
      <c r="A47" s="20">
        <v>601</v>
      </c>
      <c r="B47" s="16" t="s">
        <v>60</v>
      </c>
      <c r="C47" s="17" t="s">
        <v>13</v>
      </c>
      <c r="D47" s="17" t="s">
        <v>88</v>
      </c>
      <c r="E47" s="17" t="s">
        <v>61</v>
      </c>
      <c r="F47" s="17"/>
      <c r="G47" s="35">
        <f>G48+G49+G50</f>
        <v>2521.12137</v>
      </c>
      <c r="H47" s="35">
        <f>H48+H49+H50</f>
        <v>0</v>
      </c>
      <c r="I47" s="18"/>
    </row>
    <row r="48" spans="1:9" ht="47.25" customHeight="1">
      <c r="A48" s="20">
        <v>601</v>
      </c>
      <c r="B48" s="16" t="s">
        <v>19</v>
      </c>
      <c r="C48" s="17" t="s">
        <v>13</v>
      </c>
      <c r="D48" s="17" t="s">
        <v>88</v>
      </c>
      <c r="E48" s="17" t="s">
        <v>61</v>
      </c>
      <c r="F48" s="17" t="s">
        <v>20</v>
      </c>
      <c r="G48" s="35">
        <f>312.334+8.82+100.11944</f>
        <v>421.27344</v>
      </c>
      <c r="H48" s="36">
        <v>0</v>
      </c>
      <c r="I48" s="18"/>
    </row>
    <row r="49" spans="1:9" ht="20.25" customHeight="1">
      <c r="A49" s="20">
        <v>601</v>
      </c>
      <c r="B49" s="16" t="s">
        <v>46</v>
      </c>
      <c r="C49" s="17" t="s">
        <v>13</v>
      </c>
      <c r="D49" s="17" t="s">
        <v>88</v>
      </c>
      <c r="E49" s="17" t="s">
        <v>61</v>
      </c>
      <c r="F49" s="17" t="s">
        <v>47</v>
      </c>
      <c r="G49" s="35">
        <f>33.76566+17.7714</f>
        <v>51.53706</v>
      </c>
      <c r="H49" s="36">
        <v>0</v>
      </c>
      <c r="I49" s="18"/>
    </row>
    <row r="50" spans="1:9" ht="21" customHeight="1">
      <c r="A50" s="20">
        <v>601</v>
      </c>
      <c r="B50" s="16" t="s">
        <v>48</v>
      </c>
      <c r="C50" s="17" t="s">
        <v>13</v>
      </c>
      <c r="D50" s="17" t="s">
        <v>88</v>
      </c>
      <c r="E50" s="17" t="s">
        <v>61</v>
      </c>
      <c r="F50" s="17" t="s">
        <v>49</v>
      </c>
      <c r="G50" s="35">
        <f>58.08+560.70336+1429.52751</f>
        <v>2048.31087</v>
      </c>
      <c r="H50" s="36">
        <v>0</v>
      </c>
      <c r="I50" s="18"/>
    </row>
    <row r="51" spans="1:9" ht="45">
      <c r="A51" s="20">
        <v>601</v>
      </c>
      <c r="B51" s="16" t="s">
        <v>62</v>
      </c>
      <c r="C51" s="17" t="s">
        <v>13</v>
      </c>
      <c r="D51" s="17">
        <v>14</v>
      </c>
      <c r="E51" s="17"/>
      <c r="F51" s="17"/>
      <c r="G51" s="35">
        <f>G52+G58+G55</f>
        <v>1393.4910399999999</v>
      </c>
      <c r="H51" s="35">
        <f>H52+H58+H55</f>
        <v>0</v>
      </c>
      <c r="I51" s="18"/>
    </row>
    <row r="52" spans="1:9" ht="60">
      <c r="A52" s="20">
        <v>601</v>
      </c>
      <c r="B52" s="16" t="s">
        <v>63</v>
      </c>
      <c r="C52" s="17" t="s">
        <v>13</v>
      </c>
      <c r="D52" s="17">
        <v>14</v>
      </c>
      <c r="E52" s="17" t="s">
        <v>64</v>
      </c>
      <c r="F52" s="17"/>
      <c r="G52" s="35">
        <f>G53+G54</f>
        <v>100</v>
      </c>
      <c r="H52" s="35">
        <f>H53+H54</f>
        <v>0</v>
      </c>
      <c r="I52" s="18"/>
    </row>
    <row r="53" spans="1:9" ht="45">
      <c r="A53" s="20">
        <v>601</v>
      </c>
      <c r="B53" s="16" t="s">
        <v>19</v>
      </c>
      <c r="C53" s="17" t="s">
        <v>13</v>
      </c>
      <c r="D53" s="17" t="s">
        <v>65</v>
      </c>
      <c r="E53" s="17" t="s">
        <v>64</v>
      </c>
      <c r="F53" s="17" t="s">
        <v>20</v>
      </c>
      <c r="G53" s="35">
        <v>10</v>
      </c>
      <c r="H53" s="36">
        <v>0</v>
      </c>
      <c r="I53" s="18"/>
    </row>
    <row r="54" spans="1:9" ht="15">
      <c r="A54" s="20">
        <v>601</v>
      </c>
      <c r="B54" s="16" t="s">
        <v>66</v>
      </c>
      <c r="C54" s="17" t="s">
        <v>13</v>
      </c>
      <c r="D54" s="17" t="s">
        <v>65</v>
      </c>
      <c r="E54" s="17" t="s">
        <v>64</v>
      </c>
      <c r="F54" s="17" t="s">
        <v>67</v>
      </c>
      <c r="G54" s="35">
        <v>90</v>
      </c>
      <c r="H54" s="36">
        <v>0</v>
      </c>
      <c r="I54" s="18"/>
    </row>
    <row r="55" spans="1:9" ht="60">
      <c r="A55" s="20">
        <v>601</v>
      </c>
      <c r="B55" s="16" t="s">
        <v>25</v>
      </c>
      <c r="C55" s="17" t="s">
        <v>13</v>
      </c>
      <c r="D55" s="17" t="s">
        <v>65</v>
      </c>
      <c r="E55" s="17" t="s">
        <v>26</v>
      </c>
      <c r="F55" s="17"/>
      <c r="G55" s="35">
        <f>G56+G57</f>
        <v>1238.4910399999999</v>
      </c>
      <c r="H55" s="35">
        <f>H56+H57</f>
        <v>0</v>
      </c>
      <c r="I55" s="18"/>
    </row>
    <row r="56" spans="1:9" ht="30">
      <c r="A56" s="20">
        <v>601</v>
      </c>
      <c r="B56" s="21" t="s">
        <v>16</v>
      </c>
      <c r="C56" s="17" t="s">
        <v>13</v>
      </c>
      <c r="D56" s="17" t="s">
        <v>65</v>
      </c>
      <c r="E56" s="17" t="s">
        <v>26</v>
      </c>
      <c r="F56" s="17" t="s">
        <v>17</v>
      </c>
      <c r="G56" s="35">
        <f>951.222+287.26904</f>
        <v>1238.4910399999999</v>
      </c>
      <c r="H56" s="36">
        <v>0</v>
      </c>
      <c r="I56" s="18"/>
    </row>
    <row r="57" spans="1:9" ht="45" hidden="1">
      <c r="A57" s="20">
        <v>601</v>
      </c>
      <c r="B57" s="16" t="s">
        <v>19</v>
      </c>
      <c r="C57" s="17" t="s">
        <v>13</v>
      </c>
      <c r="D57" s="17" t="s">
        <v>65</v>
      </c>
      <c r="E57" s="17" t="s">
        <v>26</v>
      </c>
      <c r="F57" s="17" t="s">
        <v>20</v>
      </c>
      <c r="G57" s="35">
        <v>0</v>
      </c>
      <c r="H57" s="36">
        <v>0</v>
      </c>
      <c r="I57" s="18"/>
    </row>
    <row r="58" spans="1:9" ht="90">
      <c r="A58" s="20">
        <v>601</v>
      </c>
      <c r="B58" s="16" t="s">
        <v>68</v>
      </c>
      <c r="C58" s="17" t="s">
        <v>13</v>
      </c>
      <c r="D58" s="17" t="s">
        <v>65</v>
      </c>
      <c r="E58" s="17" t="s">
        <v>69</v>
      </c>
      <c r="F58" s="17"/>
      <c r="G58" s="35">
        <f>G59</f>
        <v>55</v>
      </c>
      <c r="H58" s="35">
        <f>H59</f>
        <v>0</v>
      </c>
      <c r="I58" s="18"/>
    </row>
    <row r="59" spans="1:9" ht="45">
      <c r="A59" s="20">
        <v>601</v>
      </c>
      <c r="B59" s="16" t="s">
        <v>19</v>
      </c>
      <c r="C59" s="17" t="s">
        <v>13</v>
      </c>
      <c r="D59" s="17" t="s">
        <v>65</v>
      </c>
      <c r="E59" s="17" t="s">
        <v>69</v>
      </c>
      <c r="F59" s="17" t="s">
        <v>20</v>
      </c>
      <c r="G59" s="35">
        <v>55</v>
      </c>
      <c r="H59" s="36">
        <v>0</v>
      </c>
      <c r="I59" s="18"/>
    </row>
    <row r="60" spans="1:9" ht="21" customHeight="1">
      <c r="A60" s="20">
        <v>601</v>
      </c>
      <c r="B60" s="21" t="s">
        <v>70</v>
      </c>
      <c r="C60" s="17" t="s">
        <v>28</v>
      </c>
      <c r="D60" s="17" t="s">
        <v>31</v>
      </c>
      <c r="E60" s="17"/>
      <c r="F60" s="17"/>
      <c r="G60" s="35">
        <f>G64+G61</f>
        <v>552</v>
      </c>
      <c r="H60" s="35">
        <f>H64+H61</f>
        <v>552</v>
      </c>
      <c r="I60" s="18"/>
    </row>
    <row r="61" spans="1:9" ht="60" customHeight="1" hidden="1">
      <c r="A61" s="20">
        <v>601</v>
      </c>
      <c r="B61" s="16" t="s">
        <v>25</v>
      </c>
      <c r="C61" s="17" t="s">
        <v>28</v>
      </c>
      <c r="D61" s="17" t="s">
        <v>31</v>
      </c>
      <c r="E61" s="17" t="s">
        <v>26</v>
      </c>
      <c r="F61" s="17"/>
      <c r="G61" s="35">
        <f>G62+G63</f>
        <v>0</v>
      </c>
      <c r="H61" s="35">
        <f>H62+H63</f>
        <v>0</v>
      </c>
      <c r="I61" s="18"/>
    </row>
    <row r="62" spans="1:9" ht="36.75" customHeight="1" hidden="1">
      <c r="A62" s="20">
        <v>601</v>
      </c>
      <c r="B62" s="21" t="s">
        <v>16</v>
      </c>
      <c r="C62" s="17" t="s">
        <v>28</v>
      </c>
      <c r="D62" s="17" t="s">
        <v>31</v>
      </c>
      <c r="E62" s="17" t="s">
        <v>26</v>
      </c>
      <c r="F62" s="17" t="s">
        <v>17</v>
      </c>
      <c r="G62" s="35">
        <v>0</v>
      </c>
      <c r="H62" s="35">
        <v>0</v>
      </c>
      <c r="I62" s="18"/>
    </row>
    <row r="63" spans="1:9" ht="51" customHeight="1" hidden="1">
      <c r="A63" s="20">
        <v>601</v>
      </c>
      <c r="B63" s="16" t="s">
        <v>19</v>
      </c>
      <c r="C63" s="17" t="s">
        <v>28</v>
      </c>
      <c r="D63" s="17" t="s">
        <v>31</v>
      </c>
      <c r="E63" s="17" t="s">
        <v>26</v>
      </c>
      <c r="F63" s="17" t="s">
        <v>20</v>
      </c>
      <c r="G63" s="35">
        <v>0</v>
      </c>
      <c r="H63" s="35">
        <v>0</v>
      </c>
      <c r="I63" s="18"/>
    </row>
    <row r="64" spans="1:9" ht="81" customHeight="1">
      <c r="A64" s="20">
        <v>601</v>
      </c>
      <c r="B64" s="16" t="s">
        <v>73</v>
      </c>
      <c r="C64" s="17" t="s">
        <v>28</v>
      </c>
      <c r="D64" s="17" t="s">
        <v>31</v>
      </c>
      <c r="E64" s="17" t="s">
        <v>74</v>
      </c>
      <c r="F64" s="17"/>
      <c r="G64" s="35">
        <f>G65</f>
        <v>552</v>
      </c>
      <c r="H64" s="35">
        <f>H65</f>
        <v>552</v>
      </c>
      <c r="I64" s="18"/>
    </row>
    <row r="65" spans="1:9" ht="66" customHeight="1">
      <c r="A65" s="20">
        <v>601</v>
      </c>
      <c r="B65" s="16" t="s">
        <v>75</v>
      </c>
      <c r="C65" s="17" t="s">
        <v>28</v>
      </c>
      <c r="D65" s="17" t="s">
        <v>31</v>
      </c>
      <c r="E65" s="17" t="s">
        <v>74</v>
      </c>
      <c r="F65" s="17" t="s">
        <v>76</v>
      </c>
      <c r="G65" s="35">
        <v>552</v>
      </c>
      <c r="H65" s="35">
        <v>552</v>
      </c>
      <c r="I65" s="18"/>
    </row>
    <row r="66" spans="1:9" ht="33" customHeight="1">
      <c r="A66" s="20">
        <v>601</v>
      </c>
      <c r="B66" s="16" t="s">
        <v>77</v>
      </c>
      <c r="C66" s="17" t="s">
        <v>28</v>
      </c>
      <c r="D66" s="17" t="s">
        <v>78</v>
      </c>
      <c r="E66" s="17"/>
      <c r="F66" s="17"/>
      <c r="G66" s="35">
        <f>G67</f>
        <v>3300</v>
      </c>
      <c r="H66" s="35">
        <f>H67</f>
        <v>0</v>
      </c>
      <c r="I66" s="18"/>
    </row>
    <row r="67" spans="1:9" ht="65.25" customHeight="1">
      <c r="A67" s="20">
        <v>601</v>
      </c>
      <c r="B67" s="16" t="s">
        <v>79</v>
      </c>
      <c r="C67" s="17" t="s">
        <v>28</v>
      </c>
      <c r="D67" s="17" t="s">
        <v>78</v>
      </c>
      <c r="E67" s="17" t="s">
        <v>80</v>
      </c>
      <c r="F67" s="17"/>
      <c r="G67" s="35">
        <f>G68</f>
        <v>3300</v>
      </c>
      <c r="H67" s="35">
        <f>H68</f>
        <v>0</v>
      </c>
      <c r="I67" s="18"/>
    </row>
    <row r="68" spans="1:9" ht="66.75" customHeight="1">
      <c r="A68" s="20">
        <v>601</v>
      </c>
      <c r="B68" s="16" t="s">
        <v>75</v>
      </c>
      <c r="C68" s="17" t="s">
        <v>28</v>
      </c>
      <c r="D68" s="17" t="s">
        <v>78</v>
      </c>
      <c r="E68" s="17" t="s">
        <v>80</v>
      </c>
      <c r="F68" s="17" t="s">
        <v>76</v>
      </c>
      <c r="G68" s="35">
        <v>3300</v>
      </c>
      <c r="H68" s="35">
        <v>0</v>
      </c>
      <c r="I68" s="18"/>
    </row>
    <row r="69" spans="1:9" ht="18" customHeight="1">
      <c r="A69" s="20">
        <v>601</v>
      </c>
      <c r="B69" s="23" t="s">
        <v>81</v>
      </c>
      <c r="C69" s="17" t="s">
        <v>28</v>
      </c>
      <c r="D69" s="17" t="s">
        <v>55</v>
      </c>
      <c r="E69" s="17"/>
      <c r="F69" s="17"/>
      <c r="G69" s="35">
        <f>G70+G72+G74</f>
        <v>28477.489999999998</v>
      </c>
      <c r="H69" s="35">
        <f>H70+H72+H74</f>
        <v>0</v>
      </c>
      <c r="I69" s="25" t="e">
        <f>I70+#REF!</f>
        <v>#REF!</v>
      </c>
    </row>
    <row r="70" spans="1:9" ht="60">
      <c r="A70" s="20">
        <v>601</v>
      </c>
      <c r="B70" s="16" t="s">
        <v>82</v>
      </c>
      <c r="C70" s="17" t="s">
        <v>28</v>
      </c>
      <c r="D70" s="17" t="s">
        <v>55</v>
      </c>
      <c r="E70" s="17" t="s">
        <v>83</v>
      </c>
      <c r="F70" s="17"/>
      <c r="G70" s="35">
        <f>G71</f>
        <v>80</v>
      </c>
      <c r="H70" s="35">
        <f>H71</f>
        <v>0</v>
      </c>
      <c r="I70" s="18"/>
    </row>
    <row r="71" spans="1:9" ht="45">
      <c r="A71" s="20">
        <v>601</v>
      </c>
      <c r="B71" s="16" t="s">
        <v>19</v>
      </c>
      <c r="C71" s="17" t="s">
        <v>28</v>
      </c>
      <c r="D71" s="17" t="s">
        <v>55</v>
      </c>
      <c r="E71" s="17" t="s">
        <v>83</v>
      </c>
      <c r="F71" s="17" t="s">
        <v>20</v>
      </c>
      <c r="G71" s="35">
        <v>80</v>
      </c>
      <c r="H71" s="35">
        <v>0</v>
      </c>
      <c r="I71" s="18"/>
    </row>
    <row r="72" spans="1:9" ht="63.75" customHeight="1">
      <c r="A72" s="20">
        <v>601</v>
      </c>
      <c r="B72" s="16" t="s">
        <v>84</v>
      </c>
      <c r="C72" s="17" t="s">
        <v>28</v>
      </c>
      <c r="D72" s="17" t="s">
        <v>55</v>
      </c>
      <c r="E72" s="17" t="s">
        <v>85</v>
      </c>
      <c r="F72" s="17"/>
      <c r="G72" s="35">
        <f>G73</f>
        <v>5487.92</v>
      </c>
      <c r="H72" s="35">
        <f>H73</f>
        <v>0</v>
      </c>
      <c r="I72" s="18"/>
    </row>
    <row r="73" spans="1:9" ht="45">
      <c r="A73" s="20">
        <v>601</v>
      </c>
      <c r="B73" s="16" t="s">
        <v>19</v>
      </c>
      <c r="C73" s="17" t="s">
        <v>28</v>
      </c>
      <c r="D73" s="17" t="s">
        <v>55</v>
      </c>
      <c r="E73" s="17" t="s">
        <v>85</v>
      </c>
      <c r="F73" s="17" t="s">
        <v>20</v>
      </c>
      <c r="G73" s="35">
        <v>5487.92</v>
      </c>
      <c r="H73" s="35">
        <v>0</v>
      </c>
      <c r="I73" s="18"/>
    </row>
    <row r="74" spans="1:9" ht="45">
      <c r="A74" s="20">
        <v>601</v>
      </c>
      <c r="B74" s="16" t="s">
        <v>86</v>
      </c>
      <c r="C74" s="17" t="s">
        <v>28</v>
      </c>
      <c r="D74" s="17" t="s">
        <v>55</v>
      </c>
      <c r="E74" s="17" t="s">
        <v>87</v>
      </c>
      <c r="F74" s="17"/>
      <c r="G74" s="35">
        <f>G75</f>
        <v>22909.57</v>
      </c>
      <c r="H74" s="35">
        <f>H75</f>
        <v>0</v>
      </c>
      <c r="I74" s="18"/>
    </row>
    <row r="75" spans="1:9" ht="45">
      <c r="A75" s="20">
        <v>601</v>
      </c>
      <c r="B75" s="16" t="s">
        <v>19</v>
      </c>
      <c r="C75" s="17" t="s">
        <v>28</v>
      </c>
      <c r="D75" s="17" t="s">
        <v>55</v>
      </c>
      <c r="E75" s="17" t="s">
        <v>87</v>
      </c>
      <c r="F75" s="17" t="s">
        <v>20</v>
      </c>
      <c r="G75" s="35">
        <v>22909.57</v>
      </c>
      <c r="H75" s="35">
        <v>0</v>
      </c>
      <c r="I75" s="18"/>
    </row>
    <row r="76" spans="1:9" ht="30">
      <c r="A76" s="20">
        <v>601</v>
      </c>
      <c r="B76" s="16" t="s">
        <v>90</v>
      </c>
      <c r="C76" s="17" t="s">
        <v>28</v>
      </c>
      <c r="D76" s="17" t="s">
        <v>91</v>
      </c>
      <c r="E76" s="17"/>
      <c r="F76" s="17"/>
      <c r="G76" s="35">
        <f>G77+G80</f>
        <v>774.6220900000001</v>
      </c>
      <c r="H76" s="35">
        <f>H77+H80</f>
        <v>0</v>
      </c>
      <c r="I76" s="18"/>
    </row>
    <row r="77" spans="1:9" ht="45">
      <c r="A77" s="20">
        <v>601</v>
      </c>
      <c r="B77" s="16" t="s">
        <v>92</v>
      </c>
      <c r="C77" s="17" t="s">
        <v>28</v>
      </c>
      <c r="D77" s="17" t="s">
        <v>91</v>
      </c>
      <c r="E77" s="17" t="s">
        <v>93</v>
      </c>
      <c r="F77" s="17"/>
      <c r="G77" s="35">
        <f>G79+G78</f>
        <v>280.974</v>
      </c>
      <c r="H77" s="35">
        <f>H79+H78</f>
        <v>0</v>
      </c>
      <c r="I77" s="18"/>
    </row>
    <row r="78" spans="1:9" ht="45">
      <c r="A78" s="20">
        <v>601</v>
      </c>
      <c r="B78" s="16" t="s">
        <v>19</v>
      </c>
      <c r="C78" s="17" t="s">
        <v>28</v>
      </c>
      <c r="D78" s="17" t="s">
        <v>91</v>
      </c>
      <c r="E78" s="17" t="s">
        <v>93</v>
      </c>
      <c r="F78" s="17" t="s">
        <v>20</v>
      </c>
      <c r="G78" s="35">
        <v>30</v>
      </c>
      <c r="H78" s="35">
        <v>0</v>
      </c>
      <c r="I78" s="18"/>
    </row>
    <row r="79" spans="1:9" ht="45">
      <c r="A79" s="20">
        <v>601</v>
      </c>
      <c r="B79" s="16" t="s">
        <v>94</v>
      </c>
      <c r="C79" s="17" t="s">
        <v>28</v>
      </c>
      <c r="D79" s="17" t="s">
        <v>91</v>
      </c>
      <c r="E79" s="17" t="s">
        <v>93</v>
      </c>
      <c r="F79" s="17" t="s">
        <v>76</v>
      </c>
      <c r="G79" s="35">
        <v>250.974</v>
      </c>
      <c r="H79" s="35">
        <v>0</v>
      </c>
      <c r="I79" s="18"/>
    </row>
    <row r="80" spans="1:9" ht="60">
      <c r="A80" s="20">
        <v>601</v>
      </c>
      <c r="B80" s="16" t="s">
        <v>25</v>
      </c>
      <c r="C80" s="17" t="s">
        <v>28</v>
      </c>
      <c r="D80" s="17" t="s">
        <v>91</v>
      </c>
      <c r="E80" s="17" t="s">
        <v>26</v>
      </c>
      <c r="F80" s="17"/>
      <c r="G80" s="35">
        <f>G81+G82</f>
        <v>493.64809</v>
      </c>
      <c r="H80" s="35">
        <f>H81+H82</f>
        <v>0</v>
      </c>
      <c r="I80" s="18"/>
    </row>
    <row r="81" spans="1:9" ht="30">
      <c r="A81" s="20">
        <v>601</v>
      </c>
      <c r="B81" s="21" t="s">
        <v>16</v>
      </c>
      <c r="C81" s="17" t="s">
        <v>28</v>
      </c>
      <c r="D81" s="17" t="s">
        <v>91</v>
      </c>
      <c r="E81" s="17" t="s">
        <v>26</v>
      </c>
      <c r="F81" s="17" t="s">
        <v>17</v>
      </c>
      <c r="G81" s="35">
        <f>379.146+114.50209</f>
        <v>493.64809</v>
      </c>
      <c r="H81" s="35">
        <v>0</v>
      </c>
      <c r="I81" s="18"/>
    </row>
    <row r="82" spans="1:9" ht="45" hidden="1">
      <c r="A82" s="20">
        <v>601</v>
      </c>
      <c r="B82" s="16" t="s">
        <v>19</v>
      </c>
      <c r="C82" s="17" t="s">
        <v>28</v>
      </c>
      <c r="D82" s="17" t="s">
        <v>91</v>
      </c>
      <c r="E82" s="17" t="s">
        <v>26</v>
      </c>
      <c r="F82" s="17" t="s">
        <v>20</v>
      </c>
      <c r="G82" s="35">
        <v>0</v>
      </c>
      <c r="H82" s="35">
        <v>0</v>
      </c>
      <c r="I82" s="18"/>
    </row>
    <row r="83" spans="1:9" ht="24.75" customHeight="1">
      <c r="A83" s="20">
        <v>601</v>
      </c>
      <c r="B83" s="21" t="s">
        <v>95</v>
      </c>
      <c r="C83" s="17" t="s">
        <v>31</v>
      </c>
      <c r="D83" s="17" t="s">
        <v>12</v>
      </c>
      <c r="E83" s="17"/>
      <c r="F83" s="17"/>
      <c r="G83" s="35">
        <f>G84+G88+G86+G90</f>
        <v>12485.79393</v>
      </c>
      <c r="H83" s="35">
        <f>H84+H88+H86+H90</f>
        <v>6589.11368</v>
      </c>
      <c r="I83" s="18"/>
    </row>
    <row r="84" spans="1:9" ht="60.75" customHeight="1">
      <c r="A84" s="20">
        <v>601</v>
      </c>
      <c r="B84" s="21" t="s">
        <v>96</v>
      </c>
      <c r="C84" s="17" t="s">
        <v>31</v>
      </c>
      <c r="D84" s="17" t="s">
        <v>12</v>
      </c>
      <c r="E84" s="17" t="s">
        <v>97</v>
      </c>
      <c r="F84" s="17"/>
      <c r="G84" s="35">
        <f>G85</f>
        <v>628.027</v>
      </c>
      <c r="H84" s="35">
        <f>H85</f>
        <v>0</v>
      </c>
      <c r="I84" s="18"/>
    </row>
    <row r="85" spans="1:9" ht="49.5" customHeight="1">
      <c r="A85" s="20">
        <v>601</v>
      </c>
      <c r="B85" s="21" t="s">
        <v>19</v>
      </c>
      <c r="C85" s="17" t="s">
        <v>31</v>
      </c>
      <c r="D85" s="17" t="s">
        <v>12</v>
      </c>
      <c r="E85" s="17" t="s">
        <v>97</v>
      </c>
      <c r="F85" s="17" t="s">
        <v>20</v>
      </c>
      <c r="G85" s="35">
        <v>628.027</v>
      </c>
      <c r="H85" s="35">
        <v>0</v>
      </c>
      <c r="I85" s="18"/>
    </row>
    <row r="86" spans="1:9" ht="49.5" customHeight="1">
      <c r="A86" s="20">
        <v>601</v>
      </c>
      <c r="B86" s="21" t="s">
        <v>71</v>
      </c>
      <c r="C86" s="17" t="s">
        <v>31</v>
      </c>
      <c r="D86" s="17" t="s">
        <v>12</v>
      </c>
      <c r="E86" s="17" t="s">
        <v>72</v>
      </c>
      <c r="F86" s="17"/>
      <c r="G86" s="35">
        <f>G87</f>
        <v>1460.74824</v>
      </c>
      <c r="H86" s="35">
        <f>H87</f>
        <v>0</v>
      </c>
      <c r="I86" s="18"/>
    </row>
    <row r="87" spans="1:9" ht="29.25" customHeight="1">
      <c r="A87" s="20">
        <v>601</v>
      </c>
      <c r="B87" s="21" t="s">
        <v>100</v>
      </c>
      <c r="C87" s="17" t="s">
        <v>31</v>
      </c>
      <c r="D87" s="17" t="s">
        <v>12</v>
      </c>
      <c r="E87" s="17" t="s">
        <v>72</v>
      </c>
      <c r="F87" s="17" t="s">
        <v>101</v>
      </c>
      <c r="G87" s="35">
        <v>1460.74824</v>
      </c>
      <c r="H87" s="35">
        <v>0</v>
      </c>
      <c r="I87" s="18"/>
    </row>
    <row r="88" spans="1:9" ht="99" customHeight="1">
      <c r="A88" s="20">
        <v>601</v>
      </c>
      <c r="B88" s="21" t="s">
        <v>98</v>
      </c>
      <c r="C88" s="17" t="s">
        <v>31</v>
      </c>
      <c r="D88" s="17" t="s">
        <v>12</v>
      </c>
      <c r="E88" s="17" t="s">
        <v>99</v>
      </c>
      <c r="F88" s="17"/>
      <c r="G88" s="35">
        <f>G89</f>
        <v>10249.73239</v>
      </c>
      <c r="H88" s="35">
        <f>H89</f>
        <v>6589.11368</v>
      </c>
      <c r="I88" s="18"/>
    </row>
    <row r="89" spans="1:9" ht="21.75" customHeight="1">
      <c r="A89" s="20">
        <v>601</v>
      </c>
      <c r="B89" s="21" t="s">
        <v>100</v>
      </c>
      <c r="C89" s="17" t="s">
        <v>31</v>
      </c>
      <c r="D89" s="17" t="s">
        <v>12</v>
      </c>
      <c r="E89" s="17" t="s">
        <v>99</v>
      </c>
      <c r="F89" s="17" t="s">
        <v>101</v>
      </c>
      <c r="G89" s="35">
        <v>10249.73239</v>
      </c>
      <c r="H89" s="35">
        <v>6589.11368</v>
      </c>
      <c r="I89" s="18"/>
    </row>
    <row r="90" spans="1:9" ht="48" customHeight="1">
      <c r="A90" s="20">
        <v>601</v>
      </c>
      <c r="B90" s="21" t="s">
        <v>179</v>
      </c>
      <c r="C90" s="17" t="s">
        <v>31</v>
      </c>
      <c r="D90" s="17" t="s">
        <v>12</v>
      </c>
      <c r="E90" s="17" t="s">
        <v>180</v>
      </c>
      <c r="F90" s="17"/>
      <c r="G90" s="35">
        <f>G91</f>
        <v>147.2863</v>
      </c>
      <c r="H90" s="35">
        <f>H91</f>
        <v>0</v>
      </c>
      <c r="I90" s="18"/>
    </row>
    <row r="91" spans="1:9" ht="45">
      <c r="A91" s="20">
        <v>601</v>
      </c>
      <c r="B91" s="21" t="s">
        <v>19</v>
      </c>
      <c r="C91" s="17" t="s">
        <v>31</v>
      </c>
      <c r="D91" s="17" t="s">
        <v>12</v>
      </c>
      <c r="E91" s="17" t="s">
        <v>180</v>
      </c>
      <c r="F91" s="17" t="s">
        <v>20</v>
      </c>
      <c r="G91" s="35">
        <v>147.2863</v>
      </c>
      <c r="H91" s="35">
        <v>0</v>
      </c>
      <c r="I91" s="18"/>
    </row>
    <row r="92" spans="1:9" ht="21.75" customHeight="1">
      <c r="A92" s="20">
        <v>601</v>
      </c>
      <c r="B92" s="21" t="s">
        <v>102</v>
      </c>
      <c r="C92" s="17" t="s">
        <v>31</v>
      </c>
      <c r="D92" s="17" t="s">
        <v>24</v>
      </c>
      <c r="E92" s="17"/>
      <c r="F92" s="17"/>
      <c r="G92" s="35">
        <f>G95+G93</f>
        <v>335</v>
      </c>
      <c r="H92" s="35">
        <f>H95+H93</f>
        <v>0</v>
      </c>
      <c r="I92" s="10"/>
    </row>
    <row r="93" spans="1:9" ht="45" hidden="1">
      <c r="A93" s="20">
        <v>601</v>
      </c>
      <c r="B93" s="16" t="s">
        <v>71</v>
      </c>
      <c r="C93" s="17" t="s">
        <v>31</v>
      </c>
      <c r="D93" s="17" t="s">
        <v>24</v>
      </c>
      <c r="E93" s="17" t="s">
        <v>72</v>
      </c>
      <c r="F93" s="17"/>
      <c r="G93" s="35">
        <f>G94</f>
        <v>0</v>
      </c>
      <c r="H93" s="35">
        <f>H94</f>
        <v>0</v>
      </c>
      <c r="I93" s="10"/>
    </row>
    <row r="94" spans="1:9" ht="15" hidden="1">
      <c r="A94" s="20">
        <v>601</v>
      </c>
      <c r="B94" s="21" t="s">
        <v>100</v>
      </c>
      <c r="C94" s="17" t="s">
        <v>31</v>
      </c>
      <c r="D94" s="17" t="s">
        <v>24</v>
      </c>
      <c r="E94" s="17" t="s">
        <v>72</v>
      </c>
      <c r="F94" s="17" t="s">
        <v>101</v>
      </c>
      <c r="G94" s="35">
        <v>0</v>
      </c>
      <c r="H94" s="35">
        <v>0</v>
      </c>
      <c r="I94" s="10"/>
    </row>
    <row r="95" spans="1:9" ht="66.75" customHeight="1">
      <c r="A95" s="20">
        <v>601</v>
      </c>
      <c r="B95" s="21" t="s">
        <v>103</v>
      </c>
      <c r="C95" s="17" t="s">
        <v>31</v>
      </c>
      <c r="D95" s="17" t="s">
        <v>24</v>
      </c>
      <c r="E95" s="17" t="s">
        <v>104</v>
      </c>
      <c r="F95" s="17"/>
      <c r="G95" s="35">
        <f>+G96+G97+G98</f>
        <v>335</v>
      </c>
      <c r="H95" s="35">
        <f>+H96+H97+H98</f>
        <v>0</v>
      </c>
      <c r="I95" s="10"/>
    </row>
    <row r="96" spans="1:9" ht="45">
      <c r="A96" s="20">
        <v>601</v>
      </c>
      <c r="B96" s="21" t="s">
        <v>19</v>
      </c>
      <c r="C96" s="17" t="s">
        <v>31</v>
      </c>
      <c r="D96" s="17" t="s">
        <v>24</v>
      </c>
      <c r="E96" s="17" t="s">
        <v>104</v>
      </c>
      <c r="F96" s="17" t="s">
        <v>20</v>
      </c>
      <c r="G96" s="35">
        <v>335</v>
      </c>
      <c r="H96" s="35">
        <v>0</v>
      </c>
      <c r="I96" s="10"/>
    </row>
    <row r="97" spans="1:9" ht="21" customHeight="1" hidden="1">
      <c r="A97" s="20">
        <v>601</v>
      </c>
      <c r="B97" s="21" t="s">
        <v>100</v>
      </c>
      <c r="C97" s="17" t="s">
        <v>31</v>
      </c>
      <c r="D97" s="17" t="s">
        <v>24</v>
      </c>
      <c r="E97" s="17" t="s">
        <v>104</v>
      </c>
      <c r="F97" s="17" t="s">
        <v>101</v>
      </c>
      <c r="G97" s="35">
        <v>0</v>
      </c>
      <c r="H97" s="35">
        <v>0</v>
      </c>
      <c r="I97" s="10"/>
    </row>
    <row r="98" spans="1:9" ht="66" customHeight="1" hidden="1">
      <c r="A98" s="20">
        <v>601</v>
      </c>
      <c r="B98" s="16" t="s">
        <v>75</v>
      </c>
      <c r="C98" s="17" t="s">
        <v>31</v>
      </c>
      <c r="D98" s="17" t="s">
        <v>24</v>
      </c>
      <c r="E98" s="17" t="s">
        <v>104</v>
      </c>
      <c r="F98" s="17" t="s">
        <v>76</v>
      </c>
      <c r="G98" s="35">
        <v>0</v>
      </c>
      <c r="H98" s="35">
        <v>0</v>
      </c>
      <c r="I98" s="10"/>
    </row>
    <row r="99" spans="1:9" ht="27.75" customHeight="1">
      <c r="A99" s="20">
        <v>601</v>
      </c>
      <c r="B99" s="16" t="s">
        <v>105</v>
      </c>
      <c r="C99" s="17" t="s">
        <v>31</v>
      </c>
      <c r="D99" s="17" t="s">
        <v>13</v>
      </c>
      <c r="E99" s="26"/>
      <c r="F99" s="17"/>
      <c r="G99" s="35">
        <f>G102+G100+G104</f>
        <v>47748.03271</v>
      </c>
      <c r="H99" s="35">
        <f>H102+H100+H104</f>
        <v>16753.638</v>
      </c>
      <c r="I99" s="10"/>
    </row>
    <row r="100" spans="1:9" ht="45" hidden="1">
      <c r="A100" s="20">
        <v>601</v>
      </c>
      <c r="B100" s="16" t="s">
        <v>71</v>
      </c>
      <c r="C100" s="17" t="s">
        <v>31</v>
      </c>
      <c r="D100" s="17" t="s">
        <v>13</v>
      </c>
      <c r="E100" s="17" t="s">
        <v>72</v>
      </c>
      <c r="F100" s="17"/>
      <c r="G100" s="35">
        <f>G101</f>
        <v>0</v>
      </c>
      <c r="H100" s="35">
        <f>H101</f>
        <v>0</v>
      </c>
      <c r="I100" s="10"/>
    </row>
    <row r="101" spans="1:9" ht="45" hidden="1">
      <c r="A101" s="20">
        <v>601</v>
      </c>
      <c r="B101" s="16" t="s">
        <v>19</v>
      </c>
      <c r="C101" s="17" t="s">
        <v>31</v>
      </c>
      <c r="D101" s="17" t="s">
        <v>13</v>
      </c>
      <c r="E101" s="17" t="s">
        <v>72</v>
      </c>
      <c r="F101" s="17" t="s">
        <v>20</v>
      </c>
      <c r="G101" s="35">
        <v>0</v>
      </c>
      <c r="H101" s="35">
        <v>0</v>
      </c>
      <c r="I101" s="10"/>
    </row>
    <row r="102" spans="1:9" ht="48" customHeight="1">
      <c r="A102" s="20">
        <v>601</v>
      </c>
      <c r="B102" s="16" t="s">
        <v>86</v>
      </c>
      <c r="C102" s="17" t="s">
        <v>31</v>
      </c>
      <c r="D102" s="17" t="s">
        <v>13</v>
      </c>
      <c r="E102" s="17" t="s">
        <v>87</v>
      </c>
      <c r="F102" s="17"/>
      <c r="G102" s="35">
        <f>G103</f>
        <v>30112.62429</v>
      </c>
      <c r="H102" s="35">
        <f>H103</f>
        <v>0</v>
      </c>
      <c r="I102" s="10"/>
    </row>
    <row r="103" spans="1:9" ht="45">
      <c r="A103" s="20">
        <v>601</v>
      </c>
      <c r="B103" s="16" t="s">
        <v>19</v>
      </c>
      <c r="C103" s="17" t="s">
        <v>31</v>
      </c>
      <c r="D103" s="17" t="s">
        <v>13</v>
      </c>
      <c r="E103" s="17" t="s">
        <v>87</v>
      </c>
      <c r="F103" s="17" t="s">
        <v>20</v>
      </c>
      <c r="G103" s="35">
        <v>30112.62429</v>
      </c>
      <c r="H103" s="35">
        <v>0</v>
      </c>
      <c r="I103" s="18" t="s">
        <v>21</v>
      </c>
    </row>
    <row r="104" spans="1:9" ht="30">
      <c r="A104" s="20">
        <v>601</v>
      </c>
      <c r="B104" s="16" t="s">
        <v>182</v>
      </c>
      <c r="C104" s="17" t="s">
        <v>31</v>
      </c>
      <c r="D104" s="17" t="s">
        <v>13</v>
      </c>
      <c r="E104" s="17" t="s">
        <v>181</v>
      </c>
      <c r="F104" s="17"/>
      <c r="G104" s="35">
        <f>G105</f>
        <v>17635.40842</v>
      </c>
      <c r="H104" s="35">
        <f>H105</f>
        <v>16753.638</v>
      </c>
      <c r="I104" s="18"/>
    </row>
    <row r="105" spans="1:9" ht="45">
      <c r="A105" s="20">
        <v>601</v>
      </c>
      <c r="B105" s="16" t="s">
        <v>19</v>
      </c>
      <c r="C105" s="17" t="s">
        <v>31</v>
      </c>
      <c r="D105" s="17" t="s">
        <v>13</v>
      </c>
      <c r="E105" s="17" t="s">
        <v>181</v>
      </c>
      <c r="F105" s="17" t="s">
        <v>20</v>
      </c>
      <c r="G105" s="35">
        <v>17635.40842</v>
      </c>
      <c r="H105" s="35">
        <v>16753.638</v>
      </c>
      <c r="I105" s="18"/>
    </row>
    <row r="106" spans="1:9" ht="30" hidden="1">
      <c r="A106" s="20">
        <v>601</v>
      </c>
      <c r="B106" s="16" t="s">
        <v>176</v>
      </c>
      <c r="C106" s="17" t="s">
        <v>31</v>
      </c>
      <c r="D106" s="17" t="s">
        <v>31</v>
      </c>
      <c r="E106" s="17"/>
      <c r="F106" s="17"/>
      <c r="G106" s="35">
        <f>G107</f>
        <v>0</v>
      </c>
      <c r="H106" s="35">
        <f>H107</f>
        <v>0</v>
      </c>
      <c r="I106" s="18"/>
    </row>
    <row r="107" spans="1:9" ht="45" hidden="1">
      <c r="A107" s="20">
        <v>601</v>
      </c>
      <c r="B107" s="16" t="s">
        <v>71</v>
      </c>
      <c r="C107" s="17" t="s">
        <v>31</v>
      </c>
      <c r="D107" s="17" t="s">
        <v>31</v>
      </c>
      <c r="E107" s="17" t="s">
        <v>72</v>
      </c>
      <c r="F107" s="17"/>
      <c r="G107" s="35">
        <f>G108</f>
        <v>0</v>
      </c>
      <c r="H107" s="35">
        <f>H108</f>
        <v>0</v>
      </c>
      <c r="I107" s="18"/>
    </row>
    <row r="108" spans="1:9" ht="22.5" customHeight="1" hidden="1">
      <c r="A108" s="20">
        <v>601</v>
      </c>
      <c r="B108" s="16" t="s">
        <v>100</v>
      </c>
      <c r="C108" s="17" t="s">
        <v>31</v>
      </c>
      <c r="D108" s="17" t="s">
        <v>31</v>
      </c>
      <c r="E108" s="17" t="s">
        <v>72</v>
      </c>
      <c r="F108" s="17" t="s">
        <v>101</v>
      </c>
      <c r="G108" s="35">
        <v>0</v>
      </c>
      <c r="H108" s="35">
        <v>0</v>
      </c>
      <c r="I108" s="18"/>
    </row>
    <row r="109" spans="1:9" ht="33" customHeight="1">
      <c r="A109" s="20">
        <v>601</v>
      </c>
      <c r="B109" s="16" t="s">
        <v>106</v>
      </c>
      <c r="C109" s="17" t="s">
        <v>107</v>
      </c>
      <c r="D109" s="17" t="s">
        <v>31</v>
      </c>
      <c r="E109" s="17"/>
      <c r="F109" s="17"/>
      <c r="G109" s="35">
        <f>+G112+G114+G110</f>
        <v>1532.59824</v>
      </c>
      <c r="H109" s="35">
        <f>+H112+H114+H110</f>
        <v>0</v>
      </c>
      <c r="I109" s="10"/>
    </row>
    <row r="110" spans="1:9" ht="60">
      <c r="A110" s="20">
        <v>601</v>
      </c>
      <c r="B110" s="16" t="s">
        <v>25</v>
      </c>
      <c r="C110" s="17" t="s">
        <v>107</v>
      </c>
      <c r="D110" s="17" t="s">
        <v>31</v>
      </c>
      <c r="E110" s="17" t="s">
        <v>26</v>
      </c>
      <c r="F110" s="17"/>
      <c r="G110" s="35">
        <f>G111</f>
        <v>1272.59824</v>
      </c>
      <c r="H110" s="35">
        <f>H111</f>
        <v>0</v>
      </c>
      <c r="I110" s="10"/>
    </row>
    <row r="111" spans="1:9" ht="30">
      <c r="A111" s="20">
        <v>601</v>
      </c>
      <c r="B111" s="21" t="s">
        <v>16</v>
      </c>
      <c r="C111" s="17" t="s">
        <v>107</v>
      </c>
      <c r="D111" s="17" t="s">
        <v>31</v>
      </c>
      <c r="E111" s="17" t="s">
        <v>26</v>
      </c>
      <c r="F111" s="17" t="s">
        <v>17</v>
      </c>
      <c r="G111" s="35">
        <f>977.418+295.18024</f>
        <v>1272.59824</v>
      </c>
      <c r="H111" s="35">
        <v>0</v>
      </c>
      <c r="I111" s="10"/>
    </row>
    <row r="112" spans="1:13" ht="45">
      <c r="A112" s="20">
        <v>601</v>
      </c>
      <c r="B112" s="16" t="s">
        <v>108</v>
      </c>
      <c r="C112" s="17" t="s">
        <v>107</v>
      </c>
      <c r="D112" s="17" t="s">
        <v>31</v>
      </c>
      <c r="E112" s="17" t="s">
        <v>109</v>
      </c>
      <c r="F112" s="17"/>
      <c r="G112" s="35">
        <f>G113</f>
        <v>190</v>
      </c>
      <c r="H112" s="35">
        <f>H113</f>
        <v>0</v>
      </c>
      <c r="I112" s="18"/>
      <c r="J112" s="27"/>
      <c r="K112" s="27"/>
      <c r="L112" s="27"/>
      <c r="M112" s="27"/>
    </row>
    <row r="113" spans="1:13" ht="45">
      <c r="A113" s="20">
        <v>601</v>
      </c>
      <c r="B113" s="16" t="s">
        <v>19</v>
      </c>
      <c r="C113" s="17" t="s">
        <v>107</v>
      </c>
      <c r="D113" s="17" t="s">
        <v>31</v>
      </c>
      <c r="E113" s="17" t="s">
        <v>109</v>
      </c>
      <c r="F113" s="17" t="s">
        <v>20</v>
      </c>
      <c r="G113" s="35">
        <v>190</v>
      </c>
      <c r="H113" s="36">
        <v>0</v>
      </c>
      <c r="I113" s="18"/>
      <c r="J113" s="27"/>
      <c r="K113" s="27"/>
      <c r="L113" s="27"/>
      <c r="M113" s="27"/>
    </row>
    <row r="114" spans="1:13" ht="45">
      <c r="A114" s="20">
        <v>601</v>
      </c>
      <c r="B114" s="16" t="s">
        <v>110</v>
      </c>
      <c r="C114" s="17" t="s">
        <v>107</v>
      </c>
      <c r="D114" s="17" t="s">
        <v>31</v>
      </c>
      <c r="E114" s="17" t="s">
        <v>111</v>
      </c>
      <c r="F114" s="17"/>
      <c r="G114" s="35">
        <f>G115</f>
        <v>70</v>
      </c>
      <c r="H114" s="35">
        <f>H115</f>
        <v>0</v>
      </c>
      <c r="I114" s="18"/>
      <c r="J114" s="27"/>
      <c r="K114" s="27"/>
      <c r="L114" s="27"/>
      <c r="M114" s="27"/>
    </row>
    <row r="115" spans="1:13" ht="45">
      <c r="A115" s="20">
        <v>601</v>
      </c>
      <c r="B115" s="16" t="s">
        <v>19</v>
      </c>
      <c r="C115" s="17" t="s">
        <v>107</v>
      </c>
      <c r="D115" s="17" t="s">
        <v>31</v>
      </c>
      <c r="E115" s="17" t="s">
        <v>111</v>
      </c>
      <c r="F115" s="17" t="s">
        <v>20</v>
      </c>
      <c r="G115" s="35">
        <v>70</v>
      </c>
      <c r="H115" s="36">
        <v>0</v>
      </c>
      <c r="I115" s="18"/>
      <c r="J115" s="27"/>
      <c r="K115" s="27"/>
      <c r="L115" s="27"/>
      <c r="M115" s="27"/>
    </row>
    <row r="116" spans="1:9" ht="24" customHeight="1">
      <c r="A116" s="20">
        <v>601</v>
      </c>
      <c r="B116" s="16" t="s">
        <v>112</v>
      </c>
      <c r="C116" s="17" t="s">
        <v>32</v>
      </c>
      <c r="D116" s="17" t="s">
        <v>24</v>
      </c>
      <c r="E116" s="17"/>
      <c r="F116" s="17"/>
      <c r="G116" s="35">
        <f>G119+G117</f>
        <v>70871.66545</v>
      </c>
      <c r="H116" s="35">
        <f>H119+H117</f>
        <v>0</v>
      </c>
      <c r="I116" s="10"/>
    </row>
    <row r="117" spans="1:9" ht="114" customHeight="1" hidden="1">
      <c r="A117" s="20">
        <v>601</v>
      </c>
      <c r="B117" s="16" t="s">
        <v>89</v>
      </c>
      <c r="C117" s="17" t="s">
        <v>32</v>
      </c>
      <c r="D117" s="17" t="s">
        <v>24</v>
      </c>
      <c r="E117" s="17" t="s">
        <v>38</v>
      </c>
      <c r="F117" s="17"/>
      <c r="G117" s="35">
        <f>G118</f>
        <v>0</v>
      </c>
      <c r="H117" s="35">
        <f>H118</f>
        <v>0</v>
      </c>
      <c r="I117" s="10"/>
    </row>
    <row r="118" spans="1:9" ht="56.25" customHeight="1" hidden="1">
      <c r="A118" s="20">
        <v>601</v>
      </c>
      <c r="B118" s="16" t="s">
        <v>19</v>
      </c>
      <c r="C118" s="17" t="s">
        <v>32</v>
      </c>
      <c r="D118" s="17" t="s">
        <v>24</v>
      </c>
      <c r="E118" s="17" t="s">
        <v>38</v>
      </c>
      <c r="F118" s="17" t="s">
        <v>20</v>
      </c>
      <c r="G118" s="35">
        <v>0</v>
      </c>
      <c r="H118" s="35">
        <v>0</v>
      </c>
      <c r="I118" s="10"/>
    </row>
    <row r="119" spans="1:9" ht="60">
      <c r="A119" s="20">
        <v>601</v>
      </c>
      <c r="B119" s="16" t="s">
        <v>25</v>
      </c>
      <c r="C119" s="17" t="s">
        <v>32</v>
      </c>
      <c r="D119" s="17" t="s">
        <v>24</v>
      </c>
      <c r="E119" s="17" t="s">
        <v>26</v>
      </c>
      <c r="F119" s="17"/>
      <c r="G119" s="35">
        <f>G120</f>
        <v>70871.66545</v>
      </c>
      <c r="H119" s="35">
        <f>H120</f>
        <v>0</v>
      </c>
      <c r="I119" s="10"/>
    </row>
    <row r="120" spans="1:9" ht="20.25" customHeight="1">
      <c r="A120" s="20">
        <v>601</v>
      </c>
      <c r="B120" s="16" t="s">
        <v>48</v>
      </c>
      <c r="C120" s="17" t="s">
        <v>32</v>
      </c>
      <c r="D120" s="17" t="s">
        <v>24</v>
      </c>
      <c r="E120" s="17" t="s">
        <v>26</v>
      </c>
      <c r="F120" s="17" t="s">
        <v>49</v>
      </c>
      <c r="G120" s="35">
        <v>70871.66545</v>
      </c>
      <c r="H120" s="36">
        <v>0</v>
      </c>
      <c r="I120" s="10"/>
    </row>
    <row r="121" spans="1:9" ht="20.25" customHeight="1">
      <c r="A121" s="20">
        <v>601</v>
      </c>
      <c r="B121" s="16" t="s">
        <v>150</v>
      </c>
      <c r="C121" s="17" t="s">
        <v>32</v>
      </c>
      <c r="D121" s="17" t="s">
        <v>13</v>
      </c>
      <c r="E121" s="17"/>
      <c r="F121" s="17"/>
      <c r="G121" s="35">
        <f>G122</f>
        <v>16942.54197</v>
      </c>
      <c r="H121" s="35">
        <f>H122</f>
        <v>15571.28597</v>
      </c>
      <c r="I121" s="10"/>
    </row>
    <row r="122" spans="1:9" ht="116.25" customHeight="1">
      <c r="A122" s="20">
        <v>601</v>
      </c>
      <c r="B122" s="16" t="s">
        <v>89</v>
      </c>
      <c r="C122" s="17" t="s">
        <v>32</v>
      </c>
      <c r="D122" s="17" t="s">
        <v>13</v>
      </c>
      <c r="E122" s="17" t="s">
        <v>38</v>
      </c>
      <c r="F122" s="17"/>
      <c r="G122" s="35">
        <f>G123</f>
        <v>16942.54197</v>
      </c>
      <c r="H122" s="35">
        <f>H123</f>
        <v>15571.28597</v>
      </c>
      <c r="I122" s="10"/>
    </row>
    <row r="123" spans="1:9" ht="47.25" customHeight="1">
      <c r="A123" s="20">
        <v>601</v>
      </c>
      <c r="B123" s="16" t="s">
        <v>19</v>
      </c>
      <c r="C123" s="17" t="s">
        <v>32</v>
      </c>
      <c r="D123" s="17" t="s">
        <v>13</v>
      </c>
      <c r="E123" s="17" t="s">
        <v>38</v>
      </c>
      <c r="F123" s="17" t="s">
        <v>20</v>
      </c>
      <c r="G123" s="35">
        <v>16942.54197</v>
      </c>
      <c r="H123" s="36">
        <v>15571.28597</v>
      </c>
      <c r="I123" s="10"/>
    </row>
    <row r="124" spans="1:9" ht="30">
      <c r="A124" s="20">
        <v>601</v>
      </c>
      <c r="B124" s="16" t="s">
        <v>113</v>
      </c>
      <c r="C124" s="17" t="s">
        <v>32</v>
      </c>
      <c r="D124" s="17" t="s">
        <v>31</v>
      </c>
      <c r="E124" s="17"/>
      <c r="F124" s="17"/>
      <c r="G124" s="35">
        <f>G125</f>
        <v>30</v>
      </c>
      <c r="H124" s="35">
        <f>H125</f>
        <v>0</v>
      </c>
      <c r="I124" s="10"/>
    </row>
    <row r="125" spans="1:9" ht="45">
      <c r="A125" s="20">
        <v>601</v>
      </c>
      <c r="B125" s="23" t="s">
        <v>186</v>
      </c>
      <c r="C125" s="17" t="s">
        <v>32</v>
      </c>
      <c r="D125" s="17" t="s">
        <v>31</v>
      </c>
      <c r="E125" s="17" t="s">
        <v>114</v>
      </c>
      <c r="F125" s="17"/>
      <c r="G125" s="35">
        <f>G126</f>
        <v>30</v>
      </c>
      <c r="H125" s="35">
        <f>H126</f>
        <v>0</v>
      </c>
      <c r="I125" s="10"/>
    </row>
    <row r="126" spans="1:9" ht="45">
      <c r="A126" s="20">
        <v>601</v>
      </c>
      <c r="B126" s="16" t="s">
        <v>19</v>
      </c>
      <c r="C126" s="17" t="s">
        <v>32</v>
      </c>
      <c r="D126" s="17" t="s">
        <v>31</v>
      </c>
      <c r="E126" s="17" t="s">
        <v>114</v>
      </c>
      <c r="F126" s="17" t="s">
        <v>20</v>
      </c>
      <c r="G126" s="35">
        <v>30</v>
      </c>
      <c r="H126" s="36">
        <v>0</v>
      </c>
      <c r="I126" s="10"/>
    </row>
    <row r="127" spans="1:9" ht="22.5" customHeight="1">
      <c r="A127" s="20">
        <v>601</v>
      </c>
      <c r="B127" s="21" t="s">
        <v>115</v>
      </c>
      <c r="C127" s="17" t="s">
        <v>32</v>
      </c>
      <c r="D127" s="17" t="s">
        <v>32</v>
      </c>
      <c r="E127" s="17"/>
      <c r="F127" s="17"/>
      <c r="G127" s="35">
        <f>G128+G130</f>
        <v>4812.24117</v>
      </c>
      <c r="H127" s="35">
        <f>H128+H130</f>
        <v>2845.3</v>
      </c>
      <c r="I127" s="10"/>
    </row>
    <row r="128" spans="1:9" ht="75">
      <c r="A128" s="20">
        <v>601</v>
      </c>
      <c r="B128" s="21" t="s">
        <v>116</v>
      </c>
      <c r="C128" s="17" t="s">
        <v>32</v>
      </c>
      <c r="D128" s="17" t="s">
        <v>32</v>
      </c>
      <c r="E128" s="17" t="s">
        <v>117</v>
      </c>
      <c r="F128" s="17"/>
      <c r="G128" s="35">
        <f>G129</f>
        <v>1832.94117</v>
      </c>
      <c r="H128" s="35">
        <f>H129</f>
        <v>0</v>
      </c>
      <c r="I128" s="10"/>
    </row>
    <row r="129" spans="1:9" ht="21.75" customHeight="1">
      <c r="A129" s="20">
        <v>601</v>
      </c>
      <c r="B129" s="21" t="s">
        <v>46</v>
      </c>
      <c r="C129" s="17" t="s">
        <v>32</v>
      </c>
      <c r="D129" s="17" t="s">
        <v>32</v>
      </c>
      <c r="E129" s="17" t="s">
        <v>117</v>
      </c>
      <c r="F129" s="17" t="s">
        <v>47</v>
      </c>
      <c r="G129" s="35">
        <f>76+1756.94117</f>
        <v>1832.94117</v>
      </c>
      <c r="H129" s="35">
        <v>0</v>
      </c>
      <c r="I129" s="10"/>
    </row>
    <row r="130" spans="1:9" ht="30">
      <c r="A130" s="20">
        <v>601</v>
      </c>
      <c r="B130" s="21" t="s">
        <v>118</v>
      </c>
      <c r="C130" s="17" t="s">
        <v>32</v>
      </c>
      <c r="D130" s="17" t="s">
        <v>32</v>
      </c>
      <c r="E130" s="17" t="s">
        <v>119</v>
      </c>
      <c r="F130" s="17"/>
      <c r="G130" s="35">
        <f>G131+G132</f>
        <v>2979.3</v>
      </c>
      <c r="H130" s="35">
        <f>H131+H132</f>
        <v>2845.3</v>
      </c>
      <c r="I130" s="10"/>
    </row>
    <row r="131" spans="1:9" ht="15">
      <c r="A131" s="20">
        <v>601</v>
      </c>
      <c r="B131" s="21" t="s">
        <v>46</v>
      </c>
      <c r="C131" s="17" t="s">
        <v>32</v>
      </c>
      <c r="D131" s="17" t="s">
        <v>32</v>
      </c>
      <c r="E131" s="17" t="s">
        <v>119</v>
      </c>
      <c r="F131" s="17" t="s">
        <v>47</v>
      </c>
      <c r="G131" s="35">
        <f>558.3+120</f>
        <v>678.3</v>
      </c>
      <c r="H131" s="35">
        <v>558.3</v>
      </c>
      <c r="I131" s="18"/>
    </row>
    <row r="132" spans="1:9" ht="15">
      <c r="A132" s="20">
        <v>601</v>
      </c>
      <c r="B132" s="16" t="s">
        <v>48</v>
      </c>
      <c r="C132" s="17" t="s">
        <v>32</v>
      </c>
      <c r="D132" s="17" t="s">
        <v>32</v>
      </c>
      <c r="E132" s="17" t="s">
        <v>119</v>
      </c>
      <c r="F132" s="17" t="s">
        <v>49</v>
      </c>
      <c r="G132" s="35">
        <f>14+2287</f>
        <v>2301</v>
      </c>
      <c r="H132" s="35">
        <v>2287</v>
      </c>
      <c r="I132" s="18"/>
    </row>
    <row r="133" spans="1:9" ht="15">
      <c r="A133" s="20">
        <v>601</v>
      </c>
      <c r="B133" s="16" t="s">
        <v>187</v>
      </c>
      <c r="C133" s="17" t="s">
        <v>32</v>
      </c>
      <c r="D133" s="17" t="s">
        <v>55</v>
      </c>
      <c r="E133" s="17"/>
      <c r="F133" s="17"/>
      <c r="G133" s="35">
        <f>G134</f>
        <v>52891.58181</v>
      </c>
      <c r="H133" s="35">
        <f>H134</f>
        <v>52749.12703</v>
      </c>
      <c r="I133" s="18"/>
    </row>
    <row r="134" spans="1:9" ht="105">
      <c r="A134" s="20">
        <v>601</v>
      </c>
      <c r="B134" s="16" t="s">
        <v>89</v>
      </c>
      <c r="C134" s="17" t="s">
        <v>32</v>
      </c>
      <c r="D134" s="17" t="s">
        <v>55</v>
      </c>
      <c r="E134" s="17" t="s">
        <v>38</v>
      </c>
      <c r="F134" s="17"/>
      <c r="G134" s="35">
        <f>G135+G136</f>
        <v>52891.58181</v>
      </c>
      <c r="H134" s="35">
        <f>H135+H136</f>
        <v>52749.12703</v>
      </c>
      <c r="I134" s="18"/>
    </row>
    <row r="135" spans="1:9" ht="45">
      <c r="A135" s="20">
        <v>601</v>
      </c>
      <c r="B135" s="16" t="s">
        <v>19</v>
      </c>
      <c r="C135" s="17" t="s">
        <v>32</v>
      </c>
      <c r="D135" s="17" t="s">
        <v>55</v>
      </c>
      <c r="E135" s="17" t="s">
        <v>38</v>
      </c>
      <c r="F135" s="17" t="s">
        <v>20</v>
      </c>
      <c r="G135" s="35">
        <f>1424.54781+50567.034</f>
        <v>51991.58181</v>
      </c>
      <c r="H135" s="35">
        <f>1282.09303+50567.034</f>
        <v>51849.12703</v>
      </c>
      <c r="I135" s="18"/>
    </row>
    <row r="136" spans="1:9" ht="15">
      <c r="A136" s="20">
        <v>601</v>
      </c>
      <c r="B136" s="16" t="s">
        <v>48</v>
      </c>
      <c r="C136" s="17" t="s">
        <v>32</v>
      </c>
      <c r="D136" s="17" t="s">
        <v>55</v>
      </c>
      <c r="E136" s="17" t="s">
        <v>38</v>
      </c>
      <c r="F136" s="17" t="s">
        <v>49</v>
      </c>
      <c r="G136" s="35">
        <v>900</v>
      </c>
      <c r="H136" s="35">
        <v>900</v>
      </c>
      <c r="I136" s="18"/>
    </row>
    <row r="137" spans="1:9" ht="15">
      <c r="A137" s="20">
        <v>601</v>
      </c>
      <c r="B137" s="16" t="s">
        <v>120</v>
      </c>
      <c r="C137" s="17" t="s">
        <v>78</v>
      </c>
      <c r="D137" s="17" t="s">
        <v>12</v>
      </c>
      <c r="E137" s="17"/>
      <c r="F137" s="17"/>
      <c r="G137" s="35">
        <f>G138</f>
        <v>64.2788</v>
      </c>
      <c r="H137" s="35">
        <f>H138</f>
        <v>0</v>
      </c>
      <c r="I137" s="18"/>
    </row>
    <row r="138" spans="1:9" ht="105">
      <c r="A138" s="20">
        <v>601</v>
      </c>
      <c r="B138" s="16" t="s">
        <v>89</v>
      </c>
      <c r="C138" s="17" t="s">
        <v>78</v>
      </c>
      <c r="D138" s="17" t="s">
        <v>12</v>
      </c>
      <c r="E138" s="17" t="s">
        <v>38</v>
      </c>
      <c r="F138" s="17"/>
      <c r="G138" s="35">
        <f>G139</f>
        <v>64.2788</v>
      </c>
      <c r="H138" s="35">
        <f>H139</f>
        <v>0</v>
      </c>
      <c r="I138" s="18"/>
    </row>
    <row r="139" spans="1:9" ht="45">
      <c r="A139" s="20">
        <v>601</v>
      </c>
      <c r="B139" s="16" t="s">
        <v>19</v>
      </c>
      <c r="C139" s="17" t="s">
        <v>78</v>
      </c>
      <c r="D139" s="17" t="s">
        <v>12</v>
      </c>
      <c r="E139" s="17" t="s">
        <v>38</v>
      </c>
      <c r="F139" s="17" t="s">
        <v>20</v>
      </c>
      <c r="G139" s="35">
        <v>64.2788</v>
      </c>
      <c r="H139" s="35">
        <v>0</v>
      </c>
      <c r="I139" s="18"/>
    </row>
    <row r="140" spans="1:9" ht="20.25" customHeight="1">
      <c r="A140" s="20">
        <v>601</v>
      </c>
      <c r="B140" s="16" t="s">
        <v>121</v>
      </c>
      <c r="C140" s="17" t="s">
        <v>55</v>
      </c>
      <c r="D140" s="17" t="s">
        <v>55</v>
      </c>
      <c r="E140" s="17"/>
      <c r="F140" s="17"/>
      <c r="G140" s="35">
        <f>G141+G143</f>
        <v>50</v>
      </c>
      <c r="H140" s="35">
        <f>H141+H143</f>
        <v>0</v>
      </c>
      <c r="I140" s="10"/>
    </row>
    <row r="141" spans="1:9" ht="117.75" customHeight="1">
      <c r="A141" s="20">
        <v>601</v>
      </c>
      <c r="B141" s="16" t="s">
        <v>122</v>
      </c>
      <c r="C141" s="17" t="s">
        <v>55</v>
      </c>
      <c r="D141" s="17" t="s">
        <v>55</v>
      </c>
      <c r="E141" s="17" t="s">
        <v>123</v>
      </c>
      <c r="F141" s="17"/>
      <c r="G141" s="35">
        <f>G142</f>
        <v>40</v>
      </c>
      <c r="H141" s="35">
        <f>H142</f>
        <v>0</v>
      </c>
      <c r="I141" s="10"/>
    </row>
    <row r="142" spans="1:9" ht="20.25" customHeight="1">
      <c r="A142" s="20">
        <v>601</v>
      </c>
      <c r="B142" s="16" t="s">
        <v>44</v>
      </c>
      <c r="C142" s="17" t="s">
        <v>55</v>
      </c>
      <c r="D142" s="17" t="s">
        <v>55</v>
      </c>
      <c r="E142" s="17" t="s">
        <v>123</v>
      </c>
      <c r="F142" s="17" t="s">
        <v>45</v>
      </c>
      <c r="G142" s="35">
        <v>40</v>
      </c>
      <c r="H142" s="35">
        <v>0</v>
      </c>
      <c r="I142" s="10"/>
    </row>
    <row r="143" spans="1:9" ht="45">
      <c r="A143" s="20">
        <v>601</v>
      </c>
      <c r="B143" s="16" t="s">
        <v>184</v>
      </c>
      <c r="C143" s="17" t="s">
        <v>55</v>
      </c>
      <c r="D143" s="17" t="s">
        <v>55</v>
      </c>
      <c r="E143" s="17" t="s">
        <v>183</v>
      </c>
      <c r="F143" s="17"/>
      <c r="G143" s="35">
        <f>G144</f>
        <v>10</v>
      </c>
      <c r="H143" s="35">
        <f>H144</f>
        <v>0</v>
      </c>
      <c r="I143" s="10"/>
    </row>
    <row r="144" spans="1:9" ht="45">
      <c r="A144" s="20">
        <v>601</v>
      </c>
      <c r="B144" s="16" t="s">
        <v>19</v>
      </c>
      <c r="C144" s="17" t="s">
        <v>55</v>
      </c>
      <c r="D144" s="17" t="s">
        <v>55</v>
      </c>
      <c r="E144" s="17" t="s">
        <v>183</v>
      </c>
      <c r="F144" s="17" t="s">
        <v>20</v>
      </c>
      <c r="G144" s="35">
        <v>10</v>
      </c>
      <c r="H144" s="35">
        <v>0</v>
      </c>
      <c r="I144" s="10"/>
    </row>
    <row r="145" spans="1:9" ht="19.5" customHeight="1">
      <c r="A145" s="20">
        <v>601</v>
      </c>
      <c r="B145" s="16" t="s">
        <v>124</v>
      </c>
      <c r="C145" s="17">
        <v>10</v>
      </c>
      <c r="D145" s="17" t="s">
        <v>13</v>
      </c>
      <c r="E145" s="17"/>
      <c r="F145" s="17"/>
      <c r="G145" s="35">
        <f>G146+G148+G150+G152+G154</f>
        <v>22271.49073</v>
      </c>
      <c r="H145" s="35">
        <f>H146+H148+H150+H152+H154</f>
        <v>17588.644510000002</v>
      </c>
      <c r="I145" s="10"/>
    </row>
    <row r="146" spans="1:9" ht="45">
      <c r="A146" s="20">
        <v>601</v>
      </c>
      <c r="B146" s="16" t="s">
        <v>71</v>
      </c>
      <c r="C146" s="17" t="s">
        <v>88</v>
      </c>
      <c r="D146" s="17" t="s">
        <v>13</v>
      </c>
      <c r="E146" s="17" t="s">
        <v>72</v>
      </c>
      <c r="F146" s="17"/>
      <c r="G146" s="35">
        <f>G147</f>
        <v>5101.5992</v>
      </c>
      <c r="H146" s="35">
        <f>H147</f>
        <v>5028.69073</v>
      </c>
      <c r="I146" s="10"/>
    </row>
    <row r="147" spans="1:9" ht="34.5" customHeight="1">
      <c r="A147" s="20">
        <v>601</v>
      </c>
      <c r="B147" s="21" t="s">
        <v>125</v>
      </c>
      <c r="C147" s="17" t="s">
        <v>88</v>
      </c>
      <c r="D147" s="17" t="s">
        <v>13</v>
      </c>
      <c r="E147" s="17" t="s">
        <v>72</v>
      </c>
      <c r="F147" s="17" t="s">
        <v>126</v>
      </c>
      <c r="G147" s="35">
        <v>5101.5992</v>
      </c>
      <c r="H147" s="35">
        <v>5028.69073</v>
      </c>
      <c r="I147" s="18"/>
    </row>
    <row r="148" spans="1:9" ht="60">
      <c r="A148" s="20">
        <v>601</v>
      </c>
      <c r="B148" s="21" t="s">
        <v>103</v>
      </c>
      <c r="C148" s="17" t="s">
        <v>88</v>
      </c>
      <c r="D148" s="17" t="s">
        <v>13</v>
      </c>
      <c r="E148" s="17" t="s">
        <v>104</v>
      </c>
      <c r="F148" s="17"/>
      <c r="G148" s="35">
        <f>G149</f>
        <v>100</v>
      </c>
      <c r="H148" s="35">
        <f>H149</f>
        <v>0</v>
      </c>
      <c r="I148" s="18"/>
    </row>
    <row r="149" spans="1:9" ht="45">
      <c r="A149" s="20">
        <v>601</v>
      </c>
      <c r="B149" s="16" t="s">
        <v>19</v>
      </c>
      <c r="C149" s="17" t="s">
        <v>88</v>
      </c>
      <c r="D149" s="17" t="s">
        <v>13</v>
      </c>
      <c r="E149" s="17" t="s">
        <v>104</v>
      </c>
      <c r="F149" s="17" t="s">
        <v>20</v>
      </c>
      <c r="G149" s="35">
        <v>100</v>
      </c>
      <c r="H149" s="35">
        <v>0</v>
      </c>
      <c r="I149" s="18"/>
    </row>
    <row r="150" spans="1:9" ht="44.25" customHeight="1">
      <c r="A150" s="20">
        <v>601</v>
      </c>
      <c r="B150" s="16" t="s">
        <v>127</v>
      </c>
      <c r="C150" s="17" t="s">
        <v>88</v>
      </c>
      <c r="D150" s="17" t="s">
        <v>13</v>
      </c>
      <c r="E150" s="17" t="s">
        <v>128</v>
      </c>
      <c r="F150" s="28"/>
      <c r="G150" s="35">
        <f>G151</f>
        <v>10877.60153</v>
      </c>
      <c r="H150" s="35">
        <f>H151</f>
        <v>6417.66378</v>
      </c>
      <c r="I150" s="18"/>
    </row>
    <row r="151" spans="1:9" ht="36" customHeight="1">
      <c r="A151" s="20">
        <v>601</v>
      </c>
      <c r="B151" s="16" t="s">
        <v>130</v>
      </c>
      <c r="C151" s="17" t="s">
        <v>88</v>
      </c>
      <c r="D151" s="17" t="s">
        <v>13</v>
      </c>
      <c r="E151" s="17" t="s">
        <v>128</v>
      </c>
      <c r="F151" s="28">
        <v>320</v>
      </c>
      <c r="G151" s="35">
        <v>10877.60153</v>
      </c>
      <c r="H151" s="35">
        <v>6417.66378</v>
      </c>
      <c r="I151" s="18"/>
    </row>
    <row r="152" spans="1:9" ht="67.5" customHeight="1">
      <c r="A152" s="20">
        <v>601</v>
      </c>
      <c r="B152" s="16" t="s">
        <v>129</v>
      </c>
      <c r="C152" s="17" t="s">
        <v>88</v>
      </c>
      <c r="D152" s="17" t="s">
        <v>13</v>
      </c>
      <c r="E152" s="17" t="s">
        <v>26</v>
      </c>
      <c r="F152" s="28"/>
      <c r="G152" s="35">
        <f>G153</f>
        <v>6142.29</v>
      </c>
      <c r="H152" s="35">
        <f>H153</f>
        <v>6142.29</v>
      </c>
      <c r="I152" s="18"/>
    </row>
    <row r="153" spans="1:9" ht="39" customHeight="1">
      <c r="A153" s="20">
        <v>601</v>
      </c>
      <c r="B153" s="16" t="s">
        <v>130</v>
      </c>
      <c r="C153" s="17" t="s">
        <v>88</v>
      </c>
      <c r="D153" s="17" t="s">
        <v>13</v>
      </c>
      <c r="E153" s="17" t="s">
        <v>26</v>
      </c>
      <c r="F153" s="28">
        <v>320</v>
      </c>
      <c r="G153" s="35">
        <v>6142.29</v>
      </c>
      <c r="H153" s="35">
        <v>6142.29</v>
      </c>
      <c r="I153" s="18"/>
    </row>
    <row r="154" spans="1:9" ht="87.75" customHeight="1">
      <c r="A154" s="20">
        <v>601</v>
      </c>
      <c r="B154" s="16" t="s">
        <v>178</v>
      </c>
      <c r="C154" s="17" t="s">
        <v>88</v>
      </c>
      <c r="D154" s="17" t="s">
        <v>13</v>
      </c>
      <c r="E154" s="17" t="s">
        <v>177</v>
      </c>
      <c r="F154" s="28"/>
      <c r="G154" s="35">
        <f>G155</f>
        <v>50</v>
      </c>
      <c r="H154" s="35">
        <f>H155</f>
        <v>0</v>
      </c>
      <c r="I154" s="18"/>
    </row>
    <row r="155" spans="1:9" ht="51" customHeight="1">
      <c r="A155" s="20">
        <v>601</v>
      </c>
      <c r="B155" s="16" t="s">
        <v>19</v>
      </c>
      <c r="C155" s="17" t="s">
        <v>88</v>
      </c>
      <c r="D155" s="17" t="s">
        <v>13</v>
      </c>
      <c r="E155" s="17" t="s">
        <v>177</v>
      </c>
      <c r="F155" s="28">
        <v>240</v>
      </c>
      <c r="G155" s="35">
        <v>50</v>
      </c>
      <c r="H155" s="35">
        <v>0</v>
      </c>
      <c r="I155" s="18"/>
    </row>
    <row r="156" spans="1:9" ht="28.5" customHeight="1">
      <c r="A156" s="20">
        <v>601</v>
      </c>
      <c r="B156" s="16" t="s">
        <v>131</v>
      </c>
      <c r="C156" s="17" t="s">
        <v>88</v>
      </c>
      <c r="D156" s="17" t="s">
        <v>28</v>
      </c>
      <c r="E156" s="17"/>
      <c r="F156" s="28"/>
      <c r="G156" s="35">
        <f>G159+G157</f>
        <v>19323.619160000002</v>
      </c>
      <c r="H156" s="35">
        <f>H159+H157</f>
        <v>19323.619160000002</v>
      </c>
      <c r="I156" s="18"/>
    </row>
    <row r="157" spans="1:9" ht="75">
      <c r="A157" s="20">
        <v>601</v>
      </c>
      <c r="B157" s="16" t="s">
        <v>132</v>
      </c>
      <c r="C157" s="17" t="s">
        <v>88</v>
      </c>
      <c r="D157" s="17" t="s">
        <v>28</v>
      </c>
      <c r="E157" s="17" t="s">
        <v>133</v>
      </c>
      <c r="F157" s="28"/>
      <c r="G157" s="35">
        <f>G158</f>
        <v>6801</v>
      </c>
      <c r="H157" s="35">
        <f>H158</f>
        <v>6801</v>
      </c>
      <c r="I157" s="18"/>
    </row>
    <row r="158" spans="1:9" ht="30">
      <c r="A158" s="20">
        <v>601</v>
      </c>
      <c r="B158" s="16" t="s">
        <v>125</v>
      </c>
      <c r="C158" s="17" t="s">
        <v>88</v>
      </c>
      <c r="D158" s="17" t="s">
        <v>28</v>
      </c>
      <c r="E158" s="17" t="s">
        <v>133</v>
      </c>
      <c r="F158" s="28">
        <v>320</v>
      </c>
      <c r="G158" s="35">
        <v>6801</v>
      </c>
      <c r="H158" s="35">
        <v>6801</v>
      </c>
      <c r="I158" s="18"/>
    </row>
    <row r="159" spans="1:9" ht="66" customHeight="1">
      <c r="A159" s="20">
        <v>601</v>
      </c>
      <c r="B159" s="16" t="s">
        <v>129</v>
      </c>
      <c r="C159" s="17" t="s">
        <v>88</v>
      </c>
      <c r="D159" s="17" t="s">
        <v>28</v>
      </c>
      <c r="E159" s="17" t="s">
        <v>26</v>
      </c>
      <c r="F159" s="28"/>
      <c r="G159" s="35">
        <f>G161+G160</f>
        <v>12522.61916</v>
      </c>
      <c r="H159" s="35">
        <f>H161+H160</f>
        <v>12522.61916</v>
      </c>
      <c r="I159" s="18"/>
    </row>
    <row r="160" spans="1:9" ht="31.5" customHeight="1">
      <c r="A160" s="20">
        <v>601</v>
      </c>
      <c r="B160" s="16" t="s">
        <v>125</v>
      </c>
      <c r="C160" s="17" t="s">
        <v>88</v>
      </c>
      <c r="D160" s="17" t="s">
        <v>28</v>
      </c>
      <c r="E160" s="17" t="s">
        <v>26</v>
      </c>
      <c r="F160" s="28">
        <v>320</v>
      </c>
      <c r="G160" s="35">
        <v>238.03916</v>
      </c>
      <c r="H160" s="35">
        <v>238.03916</v>
      </c>
      <c r="I160" s="18"/>
    </row>
    <row r="161" spans="1:9" ht="27.75" customHeight="1">
      <c r="A161" s="20">
        <v>601</v>
      </c>
      <c r="B161" s="16" t="s">
        <v>100</v>
      </c>
      <c r="C161" s="17" t="s">
        <v>88</v>
      </c>
      <c r="D161" s="17" t="s">
        <v>28</v>
      </c>
      <c r="E161" s="17" t="s">
        <v>26</v>
      </c>
      <c r="F161" s="28">
        <v>410</v>
      </c>
      <c r="G161" s="35">
        <v>12284.58</v>
      </c>
      <c r="H161" s="35">
        <v>12284.58</v>
      </c>
      <c r="I161" s="18"/>
    </row>
    <row r="162" spans="1:9" ht="21" customHeight="1">
      <c r="A162" s="20">
        <v>601</v>
      </c>
      <c r="B162" s="16" t="s">
        <v>134</v>
      </c>
      <c r="C162" s="17">
        <v>10</v>
      </c>
      <c r="D162" s="17" t="s">
        <v>107</v>
      </c>
      <c r="E162" s="17"/>
      <c r="F162" s="17"/>
      <c r="G162" s="35">
        <f>G167+G174+G171+G163</f>
        <v>4727.26803</v>
      </c>
      <c r="H162" s="35">
        <f>H167+H174+H171+H163</f>
        <v>4359.41619</v>
      </c>
      <c r="I162" s="18" t="s">
        <v>135</v>
      </c>
    </row>
    <row r="163" spans="1:9" ht="80.25" customHeight="1">
      <c r="A163" s="20">
        <v>601</v>
      </c>
      <c r="B163" s="16" t="s">
        <v>132</v>
      </c>
      <c r="C163" s="17">
        <v>10</v>
      </c>
      <c r="D163" s="17" t="s">
        <v>107</v>
      </c>
      <c r="E163" s="17" t="s">
        <v>133</v>
      </c>
      <c r="F163" s="17"/>
      <c r="G163" s="35">
        <f>G164+G165+G166</f>
        <v>3593.884</v>
      </c>
      <c r="H163" s="35">
        <f>H164+H165+H166</f>
        <v>3593.884</v>
      </c>
      <c r="I163" s="18"/>
    </row>
    <row r="164" spans="1:9" ht="35.25" customHeight="1">
      <c r="A164" s="20">
        <v>601</v>
      </c>
      <c r="B164" s="16" t="s">
        <v>42</v>
      </c>
      <c r="C164" s="17">
        <v>10</v>
      </c>
      <c r="D164" s="17" t="s">
        <v>107</v>
      </c>
      <c r="E164" s="17" t="s">
        <v>133</v>
      </c>
      <c r="F164" s="17" t="s">
        <v>43</v>
      </c>
      <c r="G164" s="35">
        <v>3204.598</v>
      </c>
      <c r="H164" s="35">
        <v>3204.598</v>
      </c>
      <c r="I164" s="18"/>
    </row>
    <row r="165" spans="1:9" ht="45">
      <c r="A165" s="20">
        <v>601</v>
      </c>
      <c r="B165" s="21" t="s">
        <v>19</v>
      </c>
      <c r="C165" s="17">
        <v>10</v>
      </c>
      <c r="D165" s="17" t="s">
        <v>107</v>
      </c>
      <c r="E165" s="17" t="s">
        <v>133</v>
      </c>
      <c r="F165" s="17" t="s">
        <v>20</v>
      </c>
      <c r="G165" s="35">
        <v>385.983</v>
      </c>
      <c r="H165" s="35">
        <v>385.983</v>
      </c>
      <c r="I165" s="18"/>
    </row>
    <row r="166" spans="1:9" ht="15">
      <c r="A166" s="20">
        <v>601</v>
      </c>
      <c r="B166" s="16" t="s">
        <v>29</v>
      </c>
      <c r="C166" s="17">
        <v>10</v>
      </c>
      <c r="D166" s="17" t="s">
        <v>107</v>
      </c>
      <c r="E166" s="17" t="s">
        <v>133</v>
      </c>
      <c r="F166" s="17" t="s">
        <v>30</v>
      </c>
      <c r="G166" s="35">
        <v>3.303</v>
      </c>
      <c r="H166" s="35">
        <v>3.303</v>
      </c>
      <c r="I166" s="18"/>
    </row>
    <row r="167" spans="1:9" ht="30">
      <c r="A167" s="20">
        <v>601</v>
      </c>
      <c r="B167" s="16" t="s">
        <v>118</v>
      </c>
      <c r="C167" s="17" t="s">
        <v>88</v>
      </c>
      <c r="D167" s="17" t="s">
        <v>107</v>
      </c>
      <c r="E167" s="17" t="s">
        <v>119</v>
      </c>
      <c r="F167" s="17"/>
      <c r="G167" s="35">
        <f>G168+G170+G169</f>
        <v>50</v>
      </c>
      <c r="H167" s="35">
        <f>H168+H170+H169</f>
        <v>0</v>
      </c>
      <c r="I167" s="29" t="e">
        <f>#REF!+#REF!</f>
        <v>#REF!</v>
      </c>
    </row>
    <row r="168" spans="1:9" ht="45">
      <c r="A168" s="20">
        <v>601</v>
      </c>
      <c r="B168" s="21" t="s">
        <v>19</v>
      </c>
      <c r="C168" s="17" t="s">
        <v>88</v>
      </c>
      <c r="D168" s="17" t="s">
        <v>107</v>
      </c>
      <c r="E168" s="17" t="s">
        <v>119</v>
      </c>
      <c r="F168" s="28">
        <v>240</v>
      </c>
      <c r="G168" s="35">
        <v>50</v>
      </c>
      <c r="H168" s="35">
        <v>0</v>
      </c>
      <c r="I168" s="29"/>
    </row>
    <row r="169" spans="1:9" ht="15" hidden="1">
      <c r="A169" s="20">
        <v>601</v>
      </c>
      <c r="B169" s="21" t="s">
        <v>44</v>
      </c>
      <c r="C169" s="17" t="s">
        <v>88</v>
      </c>
      <c r="D169" s="17" t="s">
        <v>107</v>
      </c>
      <c r="E169" s="17" t="s">
        <v>119</v>
      </c>
      <c r="F169" s="28">
        <v>360</v>
      </c>
      <c r="G169" s="35"/>
      <c r="H169" s="35">
        <v>0</v>
      </c>
      <c r="I169" s="29"/>
    </row>
    <row r="170" spans="1:9" ht="21.75" customHeight="1" hidden="1">
      <c r="A170" s="20">
        <v>601</v>
      </c>
      <c r="B170" s="21" t="s">
        <v>48</v>
      </c>
      <c r="C170" s="17" t="s">
        <v>88</v>
      </c>
      <c r="D170" s="17" t="s">
        <v>107</v>
      </c>
      <c r="E170" s="17" t="s">
        <v>119</v>
      </c>
      <c r="F170" s="28">
        <v>620</v>
      </c>
      <c r="G170" s="35"/>
      <c r="H170" s="35">
        <v>0</v>
      </c>
      <c r="I170" s="29"/>
    </row>
    <row r="171" spans="1:9" ht="60">
      <c r="A171" s="20">
        <v>601</v>
      </c>
      <c r="B171" s="16" t="s">
        <v>25</v>
      </c>
      <c r="C171" s="17" t="s">
        <v>88</v>
      </c>
      <c r="D171" s="17" t="s">
        <v>107</v>
      </c>
      <c r="E171" s="17" t="s">
        <v>26</v>
      </c>
      <c r="F171" s="17"/>
      <c r="G171" s="35">
        <f>G172+G173</f>
        <v>856.37333</v>
      </c>
      <c r="H171" s="35">
        <f>H172+H173</f>
        <v>765.53219</v>
      </c>
      <c r="I171" s="29"/>
    </row>
    <row r="172" spans="1:9" ht="30">
      <c r="A172" s="20">
        <v>601</v>
      </c>
      <c r="B172" s="21" t="s">
        <v>16</v>
      </c>
      <c r="C172" s="17" t="s">
        <v>88</v>
      </c>
      <c r="D172" s="17" t="s">
        <v>107</v>
      </c>
      <c r="E172" s="17" t="s">
        <v>26</v>
      </c>
      <c r="F172" s="17" t="s">
        <v>17</v>
      </c>
      <c r="G172" s="35">
        <f>457.777+243.21619+69.773+21.06814</f>
        <v>791.83433</v>
      </c>
      <c r="H172" s="35">
        <f>243.21619+457.777</f>
        <v>700.99319</v>
      </c>
      <c r="I172" s="29"/>
    </row>
    <row r="173" spans="1:9" ht="45">
      <c r="A173" s="20">
        <v>601</v>
      </c>
      <c r="B173" s="16" t="s">
        <v>19</v>
      </c>
      <c r="C173" s="17" t="s">
        <v>88</v>
      </c>
      <c r="D173" s="17" t="s">
        <v>107</v>
      </c>
      <c r="E173" s="17" t="s">
        <v>26</v>
      </c>
      <c r="F173" s="17" t="s">
        <v>20</v>
      </c>
      <c r="G173" s="35">
        <f>5.158+59.381</f>
        <v>64.539</v>
      </c>
      <c r="H173" s="35">
        <f>5.158+59.381</f>
        <v>64.539</v>
      </c>
      <c r="I173" s="29"/>
    </row>
    <row r="174" spans="1:9" ht="45">
      <c r="A174" s="20">
        <v>601</v>
      </c>
      <c r="B174" s="16" t="s">
        <v>136</v>
      </c>
      <c r="C174" s="17" t="s">
        <v>88</v>
      </c>
      <c r="D174" s="17" t="s">
        <v>107</v>
      </c>
      <c r="E174" s="17" t="s">
        <v>137</v>
      </c>
      <c r="F174" s="17"/>
      <c r="G174" s="35">
        <f>G175+G176</f>
        <v>227.01069999999999</v>
      </c>
      <c r="H174" s="35">
        <f>H175+H176</f>
        <v>0</v>
      </c>
      <c r="I174" s="10"/>
    </row>
    <row r="175" spans="1:9" ht="34.5" customHeight="1">
      <c r="A175" s="20">
        <v>601</v>
      </c>
      <c r="B175" s="16" t="s">
        <v>138</v>
      </c>
      <c r="C175" s="17" t="s">
        <v>88</v>
      </c>
      <c r="D175" s="17" t="s">
        <v>107</v>
      </c>
      <c r="E175" s="17" t="s">
        <v>137</v>
      </c>
      <c r="F175" s="17" t="s">
        <v>17</v>
      </c>
      <c r="G175" s="35">
        <v>77.0107</v>
      </c>
      <c r="H175" s="35">
        <v>0</v>
      </c>
      <c r="I175" s="10"/>
    </row>
    <row r="176" spans="1:9" ht="45">
      <c r="A176" s="20">
        <v>601</v>
      </c>
      <c r="B176" s="16" t="s">
        <v>19</v>
      </c>
      <c r="C176" s="17">
        <v>10</v>
      </c>
      <c r="D176" s="17" t="s">
        <v>107</v>
      </c>
      <c r="E176" s="17" t="s">
        <v>137</v>
      </c>
      <c r="F176" s="17" t="s">
        <v>20</v>
      </c>
      <c r="G176" s="35">
        <v>150</v>
      </c>
      <c r="H176" s="36">
        <v>0</v>
      </c>
      <c r="I176" s="10"/>
    </row>
    <row r="177" spans="1:9" ht="21.75" customHeight="1">
      <c r="A177" s="20">
        <v>601</v>
      </c>
      <c r="B177" s="16" t="s">
        <v>139</v>
      </c>
      <c r="C177" s="17">
        <v>11</v>
      </c>
      <c r="D177" s="17" t="s">
        <v>12</v>
      </c>
      <c r="E177" s="17"/>
      <c r="F177" s="17"/>
      <c r="G177" s="35">
        <f>G178</f>
        <v>32722.14916</v>
      </c>
      <c r="H177" s="35">
        <f>H178</f>
        <v>0</v>
      </c>
      <c r="I177" s="10"/>
    </row>
    <row r="178" spans="1:9" ht="45">
      <c r="A178" s="20">
        <v>601</v>
      </c>
      <c r="B178" s="16" t="s">
        <v>140</v>
      </c>
      <c r="C178" s="17" t="s">
        <v>141</v>
      </c>
      <c r="D178" s="17" t="s">
        <v>12</v>
      </c>
      <c r="E178" s="17" t="s">
        <v>142</v>
      </c>
      <c r="F178" s="17"/>
      <c r="G178" s="35">
        <f>G179</f>
        <v>32722.14916</v>
      </c>
      <c r="H178" s="35">
        <f>H179</f>
        <v>0</v>
      </c>
      <c r="I178" s="10"/>
    </row>
    <row r="179" spans="1:9" ht="20.25" customHeight="1">
      <c r="A179" s="20">
        <v>601</v>
      </c>
      <c r="B179" s="16" t="s">
        <v>48</v>
      </c>
      <c r="C179" s="17" t="s">
        <v>141</v>
      </c>
      <c r="D179" s="17" t="s">
        <v>12</v>
      </c>
      <c r="E179" s="17" t="s">
        <v>142</v>
      </c>
      <c r="F179" s="17" t="s">
        <v>49</v>
      </c>
      <c r="G179" s="35">
        <v>32722.14916</v>
      </c>
      <c r="H179" s="35">
        <v>0</v>
      </c>
      <c r="I179" s="10"/>
    </row>
    <row r="180" spans="1:9" ht="30.75">
      <c r="A180" s="19">
        <v>603</v>
      </c>
      <c r="B180" s="12" t="s">
        <v>175</v>
      </c>
      <c r="C180" s="17"/>
      <c r="D180" s="17"/>
      <c r="E180" s="17"/>
      <c r="F180" s="17"/>
      <c r="G180" s="34">
        <f aca="true" t="shared" si="0" ref="G180:H182">G181</f>
        <v>1240.55243</v>
      </c>
      <c r="H180" s="34">
        <f t="shared" si="0"/>
        <v>0</v>
      </c>
      <c r="I180" s="18"/>
    </row>
    <row r="181" spans="1:9" ht="45">
      <c r="A181" s="14">
        <v>603</v>
      </c>
      <c r="B181" s="21" t="s">
        <v>143</v>
      </c>
      <c r="C181" s="17" t="s">
        <v>12</v>
      </c>
      <c r="D181" s="17" t="s">
        <v>107</v>
      </c>
      <c r="E181" s="17"/>
      <c r="F181" s="17"/>
      <c r="G181" s="35">
        <f t="shared" si="0"/>
        <v>1240.55243</v>
      </c>
      <c r="H181" s="35">
        <f t="shared" si="0"/>
        <v>0</v>
      </c>
      <c r="I181" s="18"/>
    </row>
    <row r="182" spans="1:9" ht="60">
      <c r="A182" s="14">
        <v>603</v>
      </c>
      <c r="B182" s="21" t="s">
        <v>144</v>
      </c>
      <c r="C182" s="17" t="s">
        <v>12</v>
      </c>
      <c r="D182" s="17" t="s">
        <v>107</v>
      </c>
      <c r="E182" s="17" t="s">
        <v>145</v>
      </c>
      <c r="F182" s="17"/>
      <c r="G182" s="35">
        <f t="shared" si="0"/>
        <v>1240.55243</v>
      </c>
      <c r="H182" s="35">
        <f t="shared" si="0"/>
        <v>0</v>
      </c>
      <c r="I182" s="18"/>
    </row>
    <row r="183" spans="1:9" ht="45">
      <c r="A183" s="14">
        <v>603</v>
      </c>
      <c r="B183" s="21" t="s">
        <v>146</v>
      </c>
      <c r="C183" s="17" t="s">
        <v>12</v>
      </c>
      <c r="D183" s="17" t="s">
        <v>107</v>
      </c>
      <c r="E183" s="17" t="s">
        <v>147</v>
      </c>
      <c r="F183" s="17"/>
      <c r="G183" s="35">
        <f>G184+G185+G186</f>
        <v>1240.55243</v>
      </c>
      <c r="H183" s="35">
        <f>H184+H185+H186</f>
        <v>0</v>
      </c>
      <c r="I183" s="18"/>
    </row>
    <row r="184" spans="1:9" ht="30">
      <c r="A184" s="14">
        <v>603</v>
      </c>
      <c r="B184" s="21" t="s">
        <v>16</v>
      </c>
      <c r="C184" s="17" t="s">
        <v>12</v>
      </c>
      <c r="D184" s="17" t="s">
        <v>107</v>
      </c>
      <c r="E184" s="17" t="s">
        <v>147</v>
      </c>
      <c r="F184" s="17" t="s">
        <v>17</v>
      </c>
      <c r="G184" s="35">
        <v>1181.05243</v>
      </c>
      <c r="H184" s="36">
        <v>0</v>
      </c>
      <c r="I184" s="18"/>
    </row>
    <row r="185" spans="1:9" ht="45">
      <c r="A185" s="14">
        <v>603</v>
      </c>
      <c r="B185" s="21" t="s">
        <v>19</v>
      </c>
      <c r="C185" s="17" t="s">
        <v>12</v>
      </c>
      <c r="D185" s="17" t="s">
        <v>107</v>
      </c>
      <c r="E185" s="17" t="s">
        <v>147</v>
      </c>
      <c r="F185" s="17" t="s">
        <v>20</v>
      </c>
      <c r="G185" s="35">
        <v>56.5</v>
      </c>
      <c r="H185" s="36">
        <v>0</v>
      </c>
      <c r="I185" s="18"/>
    </row>
    <row r="186" spans="1:9" ht="15">
      <c r="A186" s="14">
        <v>603</v>
      </c>
      <c r="B186" s="21" t="s">
        <v>29</v>
      </c>
      <c r="C186" s="17" t="s">
        <v>12</v>
      </c>
      <c r="D186" s="17" t="s">
        <v>107</v>
      </c>
      <c r="E186" s="17" t="s">
        <v>147</v>
      </c>
      <c r="F186" s="17" t="s">
        <v>30</v>
      </c>
      <c r="G186" s="35">
        <v>3</v>
      </c>
      <c r="H186" s="36">
        <v>0</v>
      </c>
      <c r="I186" s="18"/>
    </row>
    <row r="187" spans="1:9" ht="46.5">
      <c r="A187" s="30">
        <v>608</v>
      </c>
      <c r="B187" s="12" t="s">
        <v>148</v>
      </c>
      <c r="C187" s="17"/>
      <c r="D187" s="17"/>
      <c r="E187" s="17"/>
      <c r="F187" s="17"/>
      <c r="G187" s="34">
        <f>G188+G193</f>
        <v>7118.672320000001</v>
      </c>
      <c r="H187" s="34">
        <f>H188+H193</f>
        <v>0</v>
      </c>
      <c r="I187" s="18"/>
    </row>
    <row r="188" spans="1:9" ht="21" customHeight="1">
      <c r="A188" s="14">
        <v>608</v>
      </c>
      <c r="B188" s="16" t="s">
        <v>27</v>
      </c>
      <c r="C188" s="17" t="s">
        <v>12</v>
      </c>
      <c r="D188" s="17" t="s">
        <v>28</v>
      </c>
      <c r="E188" s="17"/>
      <c r="F188" s="17"/>
      <c r="G188" s="35">
        <f>G189</f>
        <v>6598.672320000001</v>
      </c>
      <c r="H188" s="35">
        <f>H189</f>
        <v>0</v>
      </c>
      <c r="I188" s="10"/>
    </row>
    <row r="189" spans="1:8" ht="60">
      <c r="A189" s="14">
        <v>608</v>
      </c>
      <c r="B189" s="21" t="s">
        <v>25</v>
      </c>
      <c r="C189" s="17" t="s">
        <v>12</v>
      </c>
      <c r="D189" s="17" t="s">
        <v>28</v>
      </c>
      <c r="E189" s="17" t="s">
        <v>26</v>
      </c>
      <c r="F189" s="17"/>
      <c r="G189" s="35">
        <f>G190+G191+G192</f>
        <v>6598.672320000001</v>
      </c>
      <c r="H189" s="35">
        <f>H190</f>
        <v>0</v>
      </c>
    </row>
    <row r="190" spans="1:8" ht="30">
      <c r="A190" s="14">
        <v>608</v>
      </c>
      <c r="B190" s="16" t="s">
        <v>16</v>
      </c>
      <c r="C190" s="17" t="s">
        <v>12</v>
      </c>
      <c r="D190" s="17" t="s">
        <v>28</v>
      </c>
      <c r="E190" s="17" t="s">
        <v>26</v>
      </c>
      <c r="F190" s="17" t="s">
        <v>17</v>
      </c>
      <c r="G190" s="35">
        <v>6405.40732</v>
      </c>
      <c r="H190" s="36">
        <v>0</v>
      </c>
    </row>
    <row r="191" spans="1:8" ht="45">
      <c r="A191" s="14">
        <v>608</v>
      </c>
      <c r="B191" s="21" t="s">
        <v>19</v>
      </c>
      <c r="C191" s="17" t="s">
        <v>12</v>
      </c>
      <c r="D191" s="17" t="s">
        <v>28</v>
      </c>
      <c r="E191" s="17" t="s">
        <v>26</v>
      </c>
      <c r="F191" s="17" t="s">
        <v>20</v>
      </c>
      <c r="G191" s="35">
        <v>191.265</v>
      </c>
      <c r="H191" s="36">
        <v>0</v>
      </c>
    </row>
    <row r="192" spans="1:8" ht="19.5" customHeight="1">
      <c r="A192" s="14">
        <v>608</v>
      </c>
      <c r="B192" s="21" t="s">
        <v>29</v>
      </c>
      <c r="C192" s="17" t="s">
        <v>12</v>
      </c>
      <c r="D192" s="17" t="s">
        <v>28</v>
      </c>
      <c r="E192" s="17" t="s">
        <v>26</v>
      </c>
      <c r="F192" s="17" t="s">
        <v>30</v>
      </c>
      <c r="G192" s="35">
        <v>2</v>
      </c>
      <c r="H192" s="36">
        <v>0</v>
      </c>
    </row>
    <row r="193" spans="1:8" ht="20.25" customHeight="1">
      <c r="A193" s="14">
        <v>608</v>
      </c>
      <c r="B193" s="23" t="s">
        <v>35</v>
      </c>
      <c r="C193" s="17" t="s">
        <v>12</v>
      </c>
      <c r="D193" s="17" t="s">
        <v>36</v>
      </c>
      <c r="E193" s="17"/>
      <c r="F193" s="17"/>
      <c r="G193" s="35">
        <f>G194</f>
        <v>520</v>
      </c>
      <c r="H193" s="35">
        <f>H194</f>
        <v>0</v>
      </c>
    </row>
    <row r="194" spans="1:8" ht="60">
      <c r="A194" s="14">
        <v>608</v>
      </c>
      <c r="B194" s="21" t="s">
        <v>25</v>
      </c>
      <c r="C194" s="17" t="s">
        <v>12</v>
      </c>
      <c r="D194" s="17">
        <v>13</v>
      </c>
      <c r="E194" s="17" t="s">
        <v>26</v>
      </c>
      <c r="F194" s="17"/>
      <c r="G194" s="35">
        <f>G195</f>
        <v>520</v>
      </c>
      <c r="H194" s="35">
        <f>H195</f>
        <v>0</v>
      </c>
    </row>
    <row r="195" spans="1:8" ht="45">
      <c r="A195" s="14">
        <v>608</v>
      </c>
      <c r="B195" s="16" t="s">
        <v>19</v>
      </c>
      <c r="C195" s="17" t="s">
        <v>12</v>
      </c>
      <c r="D195" s="17">
        <v>13</v>
      </c>
      <c r="E195" s="17" t="s">
        <v>26</v>
      </c>
      <c r="F195" s="17" t="s">
        <v>20</v>
      </c>
      <c r="G195" s="35">
        <v>520</v>
      </c>
      <c r="H195" s="36">
        <v>0</v>
      </c>
    </row>
    <row r="196" spans="1:8" ht="46.5">
      <c r="A196" s="19">
        <v>631</v>
      </c>
      <c r="B196" s="12" t="s">
        <v>149</v>
      </c>
      <c r="C196" s="17"/>
      <c r="D196" s="17"/>
      <c r="E196" s="17"/>
      <c r="F196" s="17"/>
      <c r="G196" s="34">
        <f>G197+G204+G208+G201</f>
        <v>70915.92697999999</v>
      </c>
      <c r="H196" s="34">
        <f>H197+H204+H208+H201</f>
        <v>0</v>
      </c>
    </row>
    <row r="197" spans="1:8" ht="45">
      <c r="A197" s="14">
        <v>631</v>
      </c>
      <c r="B197" s="21" t="s">
        <v>54</v>
      </c>
      <c r="C197" s="17" t="s">
        <v>13</v>
      </c>
      <c r="D197" s="17" t="s">
        <v>88</v>
      </c>
      <c r="E197" s="17"/>
      <c r="F197" s="17"/>
      <c r="G197" s="35">
        <f>G198</f>
        <v>191.80316</v>
      </c>
      <c r="H197" s="35">
        <f>H198</f>
        <v>0</v>
      </c>
    </row>
    <row r="198" spans="1:8" ht="75">
      <c r="A198" s="14">
        <v>631</v>
      </c>
      <c r="B198" s="21" t="s">
        <v>60</v>
      </c>
      <c r="C198" s="17" t="s">
        <v>13</v>
      </c>
      <c r="D198" s="17" t="s">
        <v>88</v>
      </c>
      <c r="E198" s="17" t="s">
        <v>61</v>
      </c>
      <c r="F198" s="17"/>
      <c r="G198" s="35">
        <f>G199+G200</f>
        <v>191.80316</v>
      </c>
      <c r="H198" s="35">
        <f>H199+H200</f>
        <v>0</v>
      </c>
    </row>
    <row r="199" spans="1:8" ht="18" customHeight="1">
      <c r="A199" s="14">
        <v>631</v>
      </c>
      <c r="B199" s="21" t="s">
        <v>46</v>
      </c>
      <c r="C199" s="17" t="s">
        <v>13</v>
      </c>
      <c r="D199" s="17" t="s">
        <v>88</v>
      </c>
      <c r="E199" s="17" t="s">
        <v>61</v>
      </c>
      <c r="F199" s="17" t="s">
        <v>47</v>
      </c>
      <c r="G199" s="35">
        <f>4+12.312+17.97276+18.5184</f>
        <v>52.80316</v>
      </c>
      <c r="H199" s="35">
        <v>0</v>
      </c>
    </row>
    <row r="200" spans="1:8" ht="18" customHeight="1">
      <c r="A200" s="14">
        <v>631</v>
      </c>
      <c r="B200" s="21" t="s">
        <v>48</v>
      </c>
      <c r="C200" s="17" t="s">
        <v>13</v>
      </c>
      <c r="D200" s="17" t="s">
        <v>88</v>
      </c>
      <c r="E200" s="17" t="s">
        <v>61</v>
      </c>
      <c r="F200" s="17" t="s">
        <v>49</v>
      </c>
      <c r="G200" s="35">
        <v>139</v>
      </c>
      <c r="H200" s="35">
        <v>0</v>
      </c>
    </row>
    <row r="201" spans="1:8" ht="18" customHeight="1">
      <c r="A201" s="14">
        <v>631</v>
      </c>
      <c r="B201" s="21" t="s">
        <v>150</v>
      </c>
      <c r="C201" s="17" t="s">
        <v>32</v>
      </c>
      <c r="D201" s="17" t="s">
        <v>13</v>
      </c>
      <c r="E201" s="17"/>
      <c r="F201" s="17"/>
      <c r="G201" s="35">
        <f>G202</f>
        <v>11118.52349</v>
      </c>
      <c r="H201" s="35">
        <f>H202</f>
        <v>0</v>
      </c>
    </row>
    <row r="202" spans="1:8" ht="45">
      <c r="A202" s="14">
        <v>631</v>
      </c>
      <c r="B202" s="21" t="s">
        <v>151</v>
      </c>
      <c r="C202" s="17" t="s">
        <v>32</v>
      </c>
      <c r="D202" s="17" t="s">
        <v>13</v>
      </c>
      <c r="E202" s="17" t="s">
        <v>152</v>
      </c>
      <c r="F202" s="17"/>
      <c r="G202" s="35">
        <f>G203</f>
        <v>11118.52349</v>
      </c>
      <c r="H202" s="35">
        <f>H203</f>
        <v>0</v>
      </c>
    </row>
    <row r="203" spans="1:8" ht="15.75" customHeight="1">
      <c r="A203" s="14">
        <v>631</v>
      </c>
      <c r="B203" s="21" t="s">
        <v>46</v>
      </c>
      <c r="C203" s="17" t="s">
        <v>32</v>
      </c>
      <c r="D203" s="17" t="s">
        <v>13</v>
      </c>
      <c r="E203" s="17" t="s">
        <v>152</v>
      </c>
      <c r="F203" s="17" t="s">
        <v>47</v>
      </c>
      <c r="G203" s="35">
        <v>11118.52349</v>
      </c>
      <c r="H203" s="35">
        <v>0</v>
      </c>
    </row>
    <row r="204" spans="1:8" ht="15.75" customHeight="1">
      <c r="A204" s="14">
        <v>631</v>
      </c>
      <c r="B204" s="21" t="s">
        <v>153</v>
      </c>
      <c r="C204" s="17" t="s">
        <v>78</v>
      </c>
      <c r="D204" s="17" t="s">
        <v>12</v>
      </c>
      <c r="E204" s="17"/>
      <c r="F204" s="17"/>
      <c r="G204" s="35">
        <f>G205</f>
        <v>43840.906259999996</v>
      </c>
      <c r="H204" s="35">
        <f>H205</f>
        <v>0</v>
      </c>
    </row>
    <row r="205" spans="1:8" ht="45">
      <c r="A205" s="14">
        <v>631</v>
      </c>
      <c r="B205" s="21" t="s">
        <v>151</v>
      </c>
      <c r="C205" s="17" t="s">
        <v>78</v>
      </c>
      <c r="D205" s="17" t="s">
        <v>12</v>
      </c>
      <c r="E205" s="17" t="s">
        <v>152</v>
      </c>
      <c r="F205" s="17"/>
      <c r="G205" s="35">
        <f>G206+G207</f>
        <v>43840.906259999996</v>
      </c>
      <c r="H205" s="35">
        <f>H206+H207</f>
        <v>0</v>
      </c>
    </row>
    <row r="206" spans="1:8" ht="17.25" customHeight="1">
      <c r="A206" s="14">
        <v>631</v>
      </c>
      <c r="B206" s="21" t="s">
        <v>46</v>
      </c>
      <c r="C206" s="17" t="s">
        <v>78</v>
      </c>
      <c r="D206" s="17" t="s">
        <v>12</v>
      </c>
      <c r="E206" s="17" t="s">
        <v>152</v>
      </c>
      <c r="F206" s="17" t="s">
        <v>47</v>
      </c>
      <c r="G206" s="35">
        <v>13085.09038</v>
      </c>
      <c r="H206" s="35">
        <v>0</v>
      </c>
    </row>
    <row r="207" spans="1:8" ht="17.25" customHeight="1">
      <c r="A207" s="14">
        <v>631</v>
      </c>
      <c r="B207" s="21" t="s">
        <v>48</v>
      </c>
      <c r="C207" s="17" t="s">
        <v>78</v>
      </c>
      <c r="D207" s="17" t="s">
        <v>12</v>
      </c>
      <c r="E207" s="17" t="s">
        <v>152</v>
      </c>
      <c r="F207" s="17" t="s">
        <v>49</v>
      </c>
      <c r="G207" s="35">
        <v>30755.81588</v>
      </c>
      <c r="H207" s="35">
        <v>0</v>
      </c>
    </row>
    <row r="208" spans="1:8" ht="30">
      <c r="A208" s="14">
        <v>631</v>
      </c>
      <c r="B208" s="21" t="s">
        <v>154</v>
      </c>
      <c r="C208" s="17" t="s">
        <v>78</v>
      </c>
      <c r="D208" s="17" t="s">
        <v>28</v>
      </c>
      <c r="E208" s="17"/>
      <c r="F208" s="17"/>
      <c r="G208" s="35">
        <f>G209+G214</f>
        <v>15764.69407</v>
      </c>
      <c r="H208" s="35">
        <f>H209+H214</f>
        <v>0</v>
      </c>
    </row>
    <row r="209" spans="1:8" ht="45">
      <c r="A209" s="14">
        <v>631</v>
      </c>
      <c r="B209" s="21" t="s">
        <v>151</v>
      </c>
      <c r="C209" s="17" t="s">
        <v>78</v>
      </c>
      <c r="D209" s="17" t="s">
        <v>28</v>
      </c>
      <c r="E209" s="17" t="s">
        <v>152</v>
      </c>
      <c r="F209" s="17"/>
      <c r="G209" s="35">
        <f>G210+G211+G212+G213</f>
        <v>15744.69407</v>
      </c>
      <c r="H209" s="35">
        <f>H210+H211+H212+H213</f>
        <v>0</v>
      </c>
    </row>
    <row r="210" spans="1:8" ht="30">
      <c r="A210" s="14">
        <v>631</v>
      </c>
      <c r="B210" s="21" t="s">
        <v>42</v>
      </c>
      <c r="C210" s="17" t="s">
        <v>78</v>
      </c>
      <c r="D210" s="17" t="s">
        <v>28</v>
      </c>
      <c r="E210" s="17" t="s">
        <v>152</v>
      </c>
      <c r="F210" s="17" t="s">
        <v>43</v>
      </c>
      <c r="G210" s="35">
        <v>14897.59407</v>
      </c>
      <c r="H210" s="36">
        <v>0</v>
      </c>
    </row>
    <row r="211" spans="1:8" ht="45">
      <c r="A211" s="14">
        <v>631</v>
      </c>
      <c r="B211" s="21" t="s">
        <v>19</v>
      </c>
      <c r="C211" s="17" t="s">
        <v>78</v>
      </c>
      <c r="D211" s="17" t="s">
        <v>28</v>
      </c>
      <c r="E211" s="17" t="s">
        <v>152</v>
      </c>
      <c r="F211" s="17" t="s">
        <v>20</v>
      </c>
      <c r="G211" s="35">
        <f>697.1+40</f>
        <v>737.1</v>
      </c>
      <c r="H211" s="35">
        <v>0</v>
      </c>
    </row>
    <row r="212" spans="1:8" ht="17.25" customHeight="1" hidden="1">
      <c r="A212" s="14">
        <v>631</v>
      </c>
      <c r="B212" s="21" t="s">
        <v>46</v>
      </c>
      <c r="C212" s="17" t="s">
        <v>78</v>
      </c>
      <c r="D212" s="17" t="s">
        <v>28</v>
      </c>
      <c r="E212" s="17" t="s">
        <v>152</v>
      </c>
      <c r="F212" s="17" t="s">
        <v>47</v>
      </c>
      <c r="G212" s="35">
        <v>0</v>
      </c>
      <c r="H212" s="35">
        <v>0</v>
      </c>
    </row>
    <row r="213" spans="1:8" ht="17.25" customHeight="1">
      <c r="A213" s="14">
        <v>631</v>
      </c>
      <c r="B213" s="21" t="s">
        <v>48</v>
      </c>
      <c r="C213" s="17" t="s">
        <v>78</v>
      </c>
      <c r="D213" s="17" t="s">
        <v>28</v>
      </c>
      <c r="E213" s="17" t="s">
        <v>152</v>
      </c>
      <c r="F213" s="17" t="s">
        <v>49</v>
      </c>
      <c r="G213" s="35">
        <f>70+40</f>
        <v>110</v>
      </c>
      <c r="H213" s="35">
        <v>0</v>
      </c>
    </row>
    <row r="214" spans="1:8" ht="76.5" customHeight="1">
      <c r="A214" s="14">
        <v>631</v>
      </c>
      <c r="B214" s="21" t="s">
        <v>116</v>
      </c>
      <c r="C214" s="17" t="s">
        <v>78</v>
      </c>
      <c r="D214" s="17" t="s">
        <v>28</v>
      </c>
      <c r="E214" s="17" t="s">
        <v>117</v>
      </c>
      <c r="F214" s="17"/>
      <c r="G214" s="35">
        <f>G215</f>
        <v>20</v>
      </c>
      <c r="H214" s="35">
        <f>H215</f>
        <v>0</v>
      </c>
    </row>
    <row r="215" spans="1:8" ht="21.75" customHeight="1">
      <c r="A215" s="14">
        <v>631</v>
      </c>
      <c r="B215" s="21" t="s">
        <v>48</v>
      </c>
      <c r="C215" s="17" t="s">
        <v>78</v>
      </c>
      <c r="D215" s="17" t="s">
        <v>28</v>
      </c>
      <c r="E215" s="17" t="s">
        <v>117</v>
      </c>
      <c r="F215" s="17" t="s">
        <v>49</v>
      </c>
      <c r="G215" s="35">
        <v>20</v>
      </c>
      <c r="H215" s="35">
        <v>0</v>
      </c>
    </row>
    <row r="216" spans="1:8" ht="46.5">
      <c r="A216" s="19">
        <v>931</v>
      </c>
      <c r="B216" s="12" t="s">
        <v>155</v>
      </c>
      <c r="C216" s="28"/>
      <c r="D216" s="28"/>
      <c r="E216" s="28"/>
      <c r="F216" s="28"/>
      <c r="G216" s="37">
        <f>G217+G223+G226+G241+G245+G249+G238+G231+G235</f>
        <v>115608.08249</v>
      </c>
      <c r="H216" s="37">
        <f>H217+H223+H226+H241+H245+H249+H238+H231+H235</f>
        <v>0</v>
      </c>
    </row>
    <row r="217" spans="1:8" ht="45">
      <c r="A217" s="14">
        <v>931</v>
      </c>
      <c r="B217" s="21" t="s">
        <v>143</v>
      </c>
      <c r="C217" s="17" t="s">
        <v>12</v>
      </c>
      <c r="D217" s="17" t="s">
        <v>107</v>
      </c>
      <c r="E217" s="17"/>
      <c r="F217" s="17"/>
      <c r="G217" s="35">
        <f>G218</f>
        <v>12403.13074</v>
      </c>
      <c r="H217" s="35">
        <f>H218</f>
        <v>0</v>
      </c>
    </row>
    <row r="218" spans="1:8" ht="60">
      <c r="A218" s="14">
        <v>931</v>
      </c>
      <c r="B218" s="21" t="s">
        <v>144</v>
      </c>
      <c r="C218" s="17" t="s">
        <v>12</v>
      </c>
      <c r="D218" s="17" t="s">
        <v>107</v>
      </c>
      <c r="E218" s="17" t="s">
        <v>145</v>
      </c>
      <c r="F218" s="17"/>
      <c r="G218" s="35">
        <f>G219</f>
        <v>12403.13074</v>
      </c>
      <c r="H218" s="35">
        <f>H219</f>
        <v>0</v>
      </c>
    </row>
    <row r="219" spans="1:8" ht="45">
      <c r="A219" s="14">
        <v>931</v>
      </c>
      <c r="B219" s="21" t="s">
        <v>156</v>
      </c>
      <c r="C219" s="17" t="s">
        <v>12</v>
      </c>
      <c r="D219" s="17" t="s">
        <v>107</v>
      </c>
      <c r="E219" s="17" t="s">
        <v>147</v>
      </c>
      <c r="F219" s="17"/>
      <c r="G219" s="35">
        <f>G220+G221+G222</f>
        <v>12403.13074</v>
      </c>
      <c r="H219" s="35">
        <f>H220+H221+H222</f>
        <v>0</v>
      </c>
    </row>
    <row r="220" spans="1:8" ht="30">
      <c r="A220" s="14">
        <v>931</v>
      </c>
      <c r="B220" s="21" t="s">
        <v>16</v>
      </c>
      <c r="C220" s="17" t="s">
        <v>12</v>
      </c>
      <c r="D220" s="17" t="s">
        <v>107</v>
      </c>
      <c r="E220" s="17" t="s">
        <v>147</v>
      </c>
      <c r="F220" s="17" t="s">
        <v>17</v>
      </c>
      <c r="G220" s="35">
        <v>12291.12274</v>
      </c>
      <c r="H220" s="36">
        <v>0</v>
      </c>
    </row>
    <row r="221" spans="1:8" ht="45">
      <c r="A221" s="14">
        <v>931</v>
      </c>
      <c r="B221" s="21" t="s">
        <v>19</v>
      </c>
      <c r="C221" s="17" t="s">
        <v>12</v>
      </c>
      <c r="D221" s="17" t="s">
        <v>107</v>
      </c>
      <c r="E221" s="17" t="s">
        <v>147</v>
      </c>
      <c r="F221" s="17" t="s">
        <v>20</v>
      </c>
      <c r="G221" s="35">
        <v>112.008</v>
      </c>
      <c r="H221" s="36">
        <v>0</v>
      </c>
    </row>
    <row r="222" spans="1:8" ht="15" hidden="1">
      <c r="A222" s="14">
        <v>931</v>
      </c>
      <c r="B222" s="21" t="s">
        <v>29</v>
      </c>
      <c r="C222" s="17" t="s">
        <v>12</v>
      </c>
      <c r="D222" s="17" t="s">
        <v>107</v>
      </c>
      <c r="E222" s="17" t="s">
        <v>147</v>
      </c>
      <c r="F222" s="17" t="s">
        <v>30</v>
      </c>
      <c r="G222" s="35">
        <v>0</v>
      </c>
      <c r="H222" s="36">
        <v>0</v>
      </c>
    </row>
    <row r="223" spans="1:8" ht="15">
      <c r="A223" s="14">
        <v>931</v>
      </c>
      <c r="B223" s="21" t="s">
        <v>157</v>
      </c>
      <c r="C223" s="17" t="s">
        <v>12</v>
      </c>
      <c r="D223" s="17">
        <v>11</v>
      </c>
      <c r="E223" s="17"/>
      <c r="F223" s="17"/>
      <c r="G223" s="35">
        <f>G224</f>
        <v>1000</v>
      </c>
      <c r="H223" s="35">
        <f>H224</f>
        <v>0</v>
      </c>
    </row>
    <row r="224" spans="1:8" ht="30">
      <c r="A224" s="14">
        <v>931</v>
      </c>
      <c r="B224" s="21" t="s">
        <v>14</v>
      </c>
      <c r="C224" s="17" t="s">
        <v>12</v>
      </c>
      <c r="D224" s="17">
        <v>11</v>
      </c>
      <c r="E224" s="17" t="s">
        <v>15</v>
      </c>
      <c r="F224" s="17"/>
      <c r="G224" s="35">
        <f>G225</f>
        <v>1000</v>
      </c>
      <c r="H224" s="35">
        <f>H225</f>
        <v>0</v>
      </c>
    </row>
    <row r="225" spans="1:8" ht="17.25" customHeight="1">
      <c r="A225" s="14">
        <v>931</v>
      </c>
      <c r="B225" s="21" t="s">
        <v>158</v>
      </c>
      <c r="C225" s="17" t="s">
        <v>12</v>
      </c>
      <c r="D225" s="17">
        <v>11</v>
      </c>
      <c r="E225" s="17" t="s">
        <v>15</v>
      </c>
      <c r="F225" s="17" t="s">
        <v>159</v>
      </c>
      <c r="G225" s="35">
        <v>1000</v>
      </c>
      <c r="H225" s="36">
        <v>0</v>
      </c>
    </row>
    <row r="226" spans="1:8" ht="17.25" customHeight="1">
      <c r="A226" s="14">
        <v>931</v>
      </c>
      <c r="B226" s="21" t="s">
        <v>35</v>
      </c>
      <c r="C226" s="17" t="s">
        <v>12</v>
      </c>
      <c r="D226" s="17" t="s">
        <v>36</v>
      </c>
      <c r="E226" s="28"/>
      <c r="F226" s="28"/>
      <c r="G226" s="36">
        <f>G227+G229</f>
        <v>40845.49469</v>
      </c>
      <c r="H226" s="36">
        <f>H227+H229</f>
        <v>0</v>
      </c>
    </row>
    <row r="227" spans="1:8" ht="60">
      <c r="A227" s="14">
        <v>931</v>
      </c>
      <c r="B227" s="21" t="s">
        <v>160</v>
      </c>
      <c r="C227" s="17" t="s">
        <v>12</v>
      </c>
      <c r="D227" s="17" t="s">
        <v>36</v>
      </c>
      <c r="E227" s="17" t="s">
        <v>80</v>
      </c>
      <c r="F227" s="17"/>
      <c r="G227" s="35">
        <f>G228</f>
        <v>40427.19669</v>
      </c>
      <c r="H227" s="35">
        <f>H228</f>
        <v>0</v>
      </c>
    </row>
    <row r="228" spans="1:8" ht="18" customHeight="1">
      <c r="A228" s="14">
        <v>931</v>
      </c>
      <c r="B228" s="21" t="s">
        <v>46</v>
      </c>
      <c r="C228" s="17" t="s">
        <v>12</v>
      </c>
      <c r="D228" s="17" t="s">
        <v>36</v>
      </c>
      <c r="E228" s="17" t="s">
        <v>80</v>
      </c>
      <c r="F228" s="17" t="s">
        <v>47</v>
      </c>
      <c r="G228" s="35">
        <v>40427.19669</v>
      </c>
      <c r="H228" s="35">
        <v>0</v>
      </c>
    </row>
    <row r="229" spans="1:8" ht="90">
      <c r="A229" s="14">
        <v>931</v>
      </c>
      <c r="B229" s="16" t="s">
        <v>37</v>
      </c>
      <c r="C229" s="17" t="s">
        <v>12</v>
      </c>
      <c r="D229" s="17" t="s">
        <v>36</v>
      </c>
      <c r="E229" s="17" t="s">
        <v>38</v>
      </c>
      <c r="F229" s="17"/>
      <c r="G229" s="35">
        <f>G230</f>
        <v>418.298</v>
      </c>
      <c r="H229" s="35">
        <f>H230</f>
        <v>0</v>
      </c>
    </row>
    <row r="230" spans="1:8" ht="45">
      <c r="A230" s="14">
        <v>931</v>
      </c>
      <c r="B230" s="16" t="s">
        <v>19</v>
      </c>
      <c r="C230" s="17" t="s">
        <v>12</v>
      </c>
      <c r="D230" s="17" t="s">
        <v>36</v>
      </c>
      <c r="E230" s="17" t="s">
        <v>38</v>
      </c>
      <c r="F230" s="17" t="s">
        <v>20</v>
      </c>
      <c r="G230" s="35">
        <f>140.778+31.02+246.5</f>
        <v>418.298</v>
      </c>
      <c r="H230" s="35">
        <v>0</v>
      </c>
    </row>
    <row r="231" spans="1:8" ht="45">
      <c r="A231" s="14">
        <v>931</v>
      </c>
      <c r="B231" s="21" t="s">
        <v>54</v>
      </c>
      <c r="C231" s="17" t="s">
        <v>13</v>
      </c>
      <c r="D231" s="17" t="s">
        <v>88</v>
      </c>
      <c r="E231" s="17"/>
      <c r="F231" s="17"/>
      <c r="G231" s="35">
        <f>G232</f>
        <v>24.9</v>
      </c>
      <c r="H231" s="35">
        <f>H232</f>
        <v>0</v>
      </c>
    </row>
    <row r="232" spans="1:8" ht="75">
      <c r="A232" s="14">
        <v>931</v>
      </c>
      <c r="B232" s="21" t="s">
        <v>60</v>
      </c>
      <c r="C232" s="17" t="s">
        <v>13</v>
      </c>
      <c r="D232" s="17" t="s">
        <v>88</v>
      </c>
      <c r="E232" s="17" t="s">
        <v>61</v>
      </c>
      <c r="F232" s="17"/>
      <c r="G232" s="35">
        <f>G233+G234</f>
        <v>24.9</v>
      </c>
      <c r="H232" s="35">
        <f>H233+H234</f>
        <v>0</v>
      </c>
    </row>
    <row r="233" spans="1:8" ht="45">
      <c r="A233" s="14">
        <v>931</v>
      </c>
      <c r="B233" s="21" t="s">
        <v>19</v>
      </c>
      <c r="C233" s="17" t="s">
        <v>13</v>
      </c>
      <c r="D233" s="17" t="s">
        <v>88</v>
      </c>
      <c r="E233" s="17" t="s">
        <v>61</v>
      </c>
      <c r="F233" s="17" t="s">
        <v>20</v>
      </c>
      <c r="G233" s="35">
        <v>3.9</v>
      </c>
      <c r="H233" s="35">
        <v>0</v>
      </c>
    </row>
    <row r="234" spans="1:8" ht="18" customHeight="1">
      <c r="A234" s="14">
        <v>931</v>
      </c>
      <c r="B234" s="21" t="s">
        <v>46</v>
      </c>
      <c r="C234" s="17" t="s">
        <v>13</v>
      </c>
      <c r="D234" s="17" t="s">
        <v>88</v>
      </c>
      <c r="E234" s="17" t="s">
        <v>61</v>
      </c>
      <c r="F234" s="17" t="s">
        <v>47</v>
      </c>
      <c r="G234" s="35">
        <v>21</v>
      </c>
      <c r="H234" s="35">
        <v>0</v>
      </c>
    </row>
    <row r="235" spans="1:8" ht="30">
      <c r="A235" s="14">
        <v>931</v>
      </c>
      <c r="B235" s="21" t="s">
        <v>154</v>
      </c>
      <c r="C235" s="17" t="s">
        <v>78</v>
      </c>
      <c r="D235" s="17" t="s">
        <v>28</v>
      </c>
      <c r="E235" s="17"/>
      <c r="F235" s="17"/>
      <c r="G235" s="35">
        <f>G236</f>
        <v>10</v>
      </c>
      <c r="H235" s="35">
        <f>H236</f>
        <v>0</v>
      </c>
    </row>
    <row r="236" spans="1:8" ht="45">
      <c r="A236" s="14">
        <v>931</v>
      </c>
      <c r="B236" s="21" t="s">
        <v>151</v>
      </c>
      <c r="C236" s="17" t="s">
        <v>78</v>
      </c>
      <c r="D236" s="17" t="s">
        <v>28</v>
      </c>
      <c r="E236" s="17" t="s">
        <v>152</v>
      </c>
      <c r="F236" s="17"/>
      <c r="G236" s="35">
        <f>G237</f>
        <v>10</v>
      </c>
      <c r="H236" s="35">
        <f>H237</f>
        <v>0</v>
      </c>
    </row>
    <row r="237" spans="1:8" ht="23.25" customHeight="1">
      <c r="A237" s="14">
        <v>931</v>
      </c>
      <c r="B237" s="21" t="s">
        <v>46</v>
      </c>
      <c r="C237" s="17" t="s">
        <v>78</v>
      </c>
      <c r="D237" s="17" t="s">
        <v>28</v>
      </c>
      <c r="E237" s="17" t="s">
        <v>152</v>
      </c>
      <c r="F237" s="17" t="s">
        <v>47</v>
      </c>
      <c r="G237" s="35">
        <v>10</v>
      </c>
      <c r="H237" s="36">
        <v>0</v>
      </c>
    </row>
    <row r="238" spans="1:8" ht="20.25" customHeight="1">
      <c r="A238" s="14">
        <v>931</v>
      </c>
      <c r="B238" s="16" t="s">
        <v>161</v>
      </c>
      <c r="C238" s="17">
        <v>10</v>
      </c>
      <c r="D238" s="17" t="s">
        <v>12</v>
      </c>
      <c r="E238" s="17"/>
      <c r="F238" s="17"/>
      <c r="G238" s="35">
        <f>G239</f>
        <v>4296</v>
      </c>
      <c r="H238" s="35">
        <f>H239</f>
        <v>0</v>
      </c>
    </row>
    <row r="239" spans="1:8" ht="30">
      <c r="A239" s="14">
        <v>931</v>
      </c>
      <c r="B239" s="16" t="s">
        <v>14</v>
      </c>
      <c r="C239" s="17">
        <v>10</v>
      </c>
      <c r="D239" s="17" t="s">
        <v>12</v>
      </c>
      <c r="E239" s="17" t="s">
        <v>15</v>
      </c>
      <c r="F239" s="17"/>
      <c r="G239" s="35">
        <f>G240</f>
        <v>4296</v>
      </c>
      <c r="H239" s="35">
        <f>H240</f>
        <v>0</v>
      </c>
    </row>
    <row r="240" spans="1:8" ht="30">
      <c r="A240" s="14">
        <v>931</v>
      </c>
      <c r="B240" s="16" t="s">
        <v>130</v>
      </c>
      <c r="C240" s="17">
        <v>10</v>
      </c>
      <c r="D240" s="17" t="s">
        <v>12</v>
      </c>
      <c r="E240" s="17" t="s">
        <v>15</v>
      </c>
      <c r="F240" s="17" t="s">
        <v>162</v>
      </c>
      <c r="G240" s="35">
        <v>4296</v>
      </c>
      <c r="H240" s="36">
        <v>0</v>
      </c>
    </row>
    <row r="241" spans="1:8" ht="30">
      <c r="A241" s="14">
        <v>931</v>
      </c>
      <c r="B241" s="21" t="s">
        <v>163</v>
      </c>
      <c r="C241" s="17">
        <v>13</v>
      </c>
      <c r="D241" s="17" t="s">
        <v>12</v>
      </c>
      <c r="E241" s="17"/>
      <c r="F241" s="17"/>
      <c r="G241" s="35">
        <f aca="true" t="shared" si="1" ref="G241:H243">G242</f>
        <v>2000</v>
      </c>
      <c r="H241" s="35">
        <f t="shared" si="1"/>
        <v>0</v>
      </c>
    </row>
    <row r="242" spans="1:8" ht="60">
      <c r="A242" s="14">
        <v>931</v>
      </c>
      <c r="B242" s="21" t="s">
        <v>144</v>
      </c>
      <c r="C242" s="17">
        <v>13</v>
      </c>
      <c r="D242" s="17" t="s">
        <v>12</v>
      </c>
      <c r="E242" s="17" t="s">
        <v>145</v>
      </c>
      <c r="F242" s="17"/>
      <c r="G242" s="35">
        <f t="shared" si="1"/>
        <v>2000</v>
      </c>
      <c r="H242" s="35">
        <f t="shared" si="1"/>
        <v>0</v>
      </c>
    </row>
    <row r="243" spans="1:8" ht="45">
      <c r="A243" s="14">
        <v>931</v>
      </c>
      <c r="B243" s="21" t="s">
        <v>164</v>
      </c>
      <c r="C243" s="17">
        <v>13</v>
      </c>
      <c r="D243" s="17" t="s">
        <v>12</v>
      </c>
      <c r="E243" s="17" t="s">
        <v>165</v>
      </c>
      <c r="F243" s="17"/>
      <c r="G243" s="35">
        <f t="shared" si="1"/>
        <v>2000</v>
      </c>
      <c r="H243" s="35">
        <f t="shared" si="1"/>
        <v>0</v>
      </c>
    </row>
    <row r="244" spans="1:8" ht="19.5" customHeight="1">
      <c r="A244" s="14">
        <v>931</v>
      </c>
      <c r="B244" s="21" t="s">
        <v>166</v>
      </c>
      <c r="C244" s="17" t="s">
        <v>36</v>
      </c>
      <c r="D244" s="17" t="s">
        <v>12</v>
      </c>
      <c r="E244" s="17" t="s">
        <v>165</v>
      </c>
      <c r="F244" s="17" t="s">
        <v>167</v>
      </c>
      <c r="G244" s="35">
        <v>2000</v>
      </c>
      <c r="H244" s="36">
        <v>0</v>
      </c>
    </row>
    <row r="245" spans="1:8" ht="45">
      <c r="A245" s="14">
        <v>931</v>
      </c>
      <c r="B245" s="21" t="s">
        <v>168</v>
      </c>
      <c r="C245" s="17">
        <v>14</v>
      </c>
      <c r="D245" s="17" t="s">
        <v>12</v>
      </c>
      <c r="E245" s="17"/>
      <c r="F245" s="17"/>
      <c r="G245" s="35">
        <f aca="true" t="shared" si="2" ref="G245:H247">G246</f>
        <v>45000</v>
      </c>
      <c r="H245" s="35">
        <f t="shared" si="2"/>
        <v>0</v>
      </c>
    </row>
    <row r="246" spans="1:8" ht="60">
      <c r="A246" s="14">
        <v>931</v>
      </c>
      <c r="B246" s="21" t="s">
        <v>144</v>
      </c>
      <c r="C246" s="17" t="s">
        <v>65</v>
      </c>
      <c r="D246" s="17" t="s">
        <v>12</v>
      </c>
      <c r="E246" s="17" t="s">
        <v>145</v>
      </c>
      <c r="F246" s="17"/>
      <c r="G246" s="35">
        <f t="shared" si="2"/>
        <v>45000</v>
      </c>
      <c r="H246" s="35">
        <f t="shared" si="2"/>
        <v>0</v>
      </c>
    </row>
    <row r="247" spans="1:8" ht="45">
      <c r="A247" s="14">
        <v>931</v>
      </c>
      <c r="B247" s="21" t="s">
        <v>169</v>
      </c>
      <c r="C247" s="17" t="s">
        <v>65</v>
      </c>
      <c r="D247" s="17" t="s">
        <v>12</v>
      </c>
      <c r="E247" s="17" t="s">
        <v>170</v>
      </c>
      <c r="F247" s="17"/>
      <c r="G247" s="35">
        <f t="shared" si="2"/>
        <v>45000</v>
      </c>
      <c r="H247" s="35">
        <f t="shared" si="2"/>
        <v>0</v>
      </c>
    </row>
    <row r="248" spans="1:8" ht="15">
      <c r="A248" s="14">
        <v>931</v>
      </c>
      <c r="B248" s="21" t="s">
        <v>171</v>
      </c>
      <c r="C248" s="17" t="s">
        <v>65</v>
      </c>
      <c r="D248" s="17" t="s">
        <v>12</v>
      </c>
      <c r="E248" s="17" t="s">
        <v>170</v>
      </c>
      <c r="F248" s="17" t="s">
        <v>172</v>
      </c>
      <c r="G248" s="35">
        <v>45000</v>
      </c>
      <c r="H248" s="35">
        <v>0</v>
      </c>
    </row>
    <row r="249" spans="1:8" ht="15">
      <c r="A249" s="14">
        <v>931</v>
      </c>
      <c r="B249" s="21" t="s">
        <v>173</v>
      </c>
      <c r="C249" s="17" t="s">
        <v>65</v>
      </c>
      <c r="D249" s="17" t="s">
        <v>24</v>
      </c>
      <c r="E249" s="17"/>
      <c r="F249" s="17"/>
      <c r="G249" s="35">
        <f aca="true" t="shared" si="3" ref="G249:H251">G250</f>
        <v>10028.55706</v>
      </c>
      <c r="H249" s="35">
        <f t="shared" si="3"/>
        <v>0</v>
      </c>
    </row>
    <row r="250" spans="1:8" ht="60">
      <c r="A250" s="14">
        <v>931</v>
      </c>
      <c r="B250" s="21" t="s">
        <v>144</v>
      </c>
      <c r="C250" s="17" t="s">
        <v>65</v>
      </c>
      <c r="D250" s="17" t="s">
        <v>24</v>
      </c>
      <c r="E250" s="17" t="s">
        <v>145</v>
      </c>
      <c r="F250" s="17"/>
      <c r="G250" s="35">
        <f t="shared" si="3"/>
        <v>10028.55706</v>
      </c>
      <c r="H250" s="35">
        <f t="shared" si="3"/>
        <v>0</v>
      </c>
    </row>
    <row r="251" spans="1:8" ht="45">
      <c r="A251" s="14">
        <v>931</v>
      </c>
      <c r="B251" s="21" t="s">
        <v>169</v>
      </c>
      <c r="C251" s="17" t="s">
        <v>65</v>
      </c>
      <c r="D251" s="17" t="s">
        <v>24</v>
      </c>
      <c r="E251" s="17" t="s">
        <v>170</v>
      </c>
      <c r="F251" s="17"/>
      <c r="G251" s="35">
        <f t="shared" si="3"/>
        <v>10028.55706</v>
      </c>
      <c r="H251" s="35">
        <f t="shared" si="3"/>
        <v>0</v>
      </c>
    </row>
    <row r="252" spans="1:8" ht="15">
      <c r="A252" s="14">
        <v>931</v>
      </c>
      <c r="B252" s="21" t="s">
        <v>171</v>
      </c>
      <c r="C252" s="17">
        <v>14</v>
      </c>
      <c r="D252" s="17" t="s">
        <v>24</v>
      </c>
      <c r="E252" s="17" t="s">
        <v>170</v>
      </c>
      <c r="F252" s="17" t="s">
        <v>172</v>
      </c>
      <c r="G252" s="36">
        <v>10028.55706</v>
      </c>
      <c r="H252" s="36">
        <v>0</v>
      </c>
    </row>
    <row r="253" spans="1:8" ht="21" customHeight="1">
      <c r="A253" s="14"/>
      <c r="B253" s="11" t="s">
        <v>174</v>
      </c>
      <c r="C253" s="28"/>
      <c r="D253" s="28"/>
      <c r="E253" s="28"/>
      <c r="F253" s="28"/>
      <c r="G253" s="37">
        <f>G8+G13+G196+G216+G180+G187</f>
        <v>634548.9973299999</v>
      </c>
      <c r="H253" s="37">
        <f>H8+H13+H196+H216+H180+H187</f>
        <v>136377.45704</v>
      </c>
    </row>
    <row r="254" spans="1:7" ht="13.5">
      <c r="A254" s="31"/>
      <c r="G254" s="32"/>
    </row>
    <row r="255" spans="1:7" ht="13.5">
      <c r="A255" s="31"/>
      <c r="G255" s="32"/>
    </row>
    <row r="256" spans="1:8" ht="13.5">
      <c r="A256" s="31"/>
      <c r="G256" s="3"/>
      <c r="H256" s="3"/>
    </row>
    <row r="257" spans="1:8" ht="13.5">
      <c r="A257" s="31"/>
      <c r="G257" s="3"/>
      <c r="H257" s="3"/>
    </row>
    <row r="258" spans="1:8" ht="13.5">
      <c r="A258" s="31"/>
      <c r="G258" s="3"/>
      <c r="H258" s="3"/>
    </row>
    <row r="259" spans="1:8" ht="13.5">
      <c r="A259" s="31"/>
      <c r="G259" s="3"/>
      <c r="H259" s="3"/>
    </row>
    <row r="260" spans="1:8" ht="13.5">
      <c r="A260" s="31"/>
      <c r="G260" s="3"/>
      <c r="H260" s="3"/>
    </row>
    <row r="261" spans="1:8" ht="13.5">
      <c r="A261" s="31"/>
      <c r="G261" s="3"/>
      <c r="H261" s="3"/>
    </row>
    <row r="262" spans="1:8" ht="13.5">
      <c r="A262" s="31"/>
      <c r="G262" s="3"/>
      <c r="H262" s="3"/>
    </row>
    <row r="263" spans="1:8" ht="13.5">
      <c r="A263" s="31"/>
      <c r="G263" s="3"/>
      <c r="H263" s="3"/>
    </row>
    <row r="264" spans="1:8" ht="13.5">
      <c r="A264" s="31"/>
      <c r="G264" s="3"/>
      <c r="H264" s="3"/>
    </row>
    <row r="265" spans="1:8" ht="13.5">
      <c r="A265" s="31"/>
      <c r="G265" s="3"/>
      <c r="H265" s="3"/>
    </row>
    <row r="266" spans="1:8" ht="13.5">
      <c r="A266" s="31"/>
      <c r="G266" s="3"/>
      <c r="H266" s="3"/>
    </row>
    <row r="267" spans="1:8" ht="13.5">
      <c r="A267" s="31"/>
      <c r="G267" s="3"/>
      <c r="H267" s="3"/>
    </row>
    <row r="268" spans="1:8" ht="13.5">
      <c r="A268" s="31"/>
      <c r="G268" s="3"/>
      <c r="H268" s="3"/>
    </row>
    <row r="269" spans="1:8" ht="13.5">
      <c r="A269" s="31"/>
      <c r="G269" s="3"/>
      <c r="H269" s="3"/>
    </row>
    <row r="270" spans="1:8" ht="13.5">
      <c r="A270" s="31"/>
      <c r="G270" s="3"/>
      <c r="H270" s="3"/>
    </row>
    <row r="271" spans="1:8" ht="13.5">
      <c r="A271" s="31"/>
      <c r="G271" s="3"/>
      <c r="H271" s="3"/>
    </row>
    <row r="272" spans="1:8" ht="13.5">
      <c r="A272" s="31"/>
      <c r="G272" s="3"/>
      <c r="H272" s="3"/>
    </row>
    <row r="273" spans="1:8" ht="13.5">
      <c r="A273" s="31"/>
      <c r="G273" s="3"/>
      <c r="H273" s="3"/>
    </row>
    <row r="274" spans="1:8" ht="13.5">
      <c r="A274" s="31"/>
      <c r="G274" s="3"/>
      <c r="H274" s="3"/>
    </row>
    <row r="275" spans="1:8" ht="13.5">
      <c r="A275" s="31"/>
      <c r="G275" s="3"/>
      <c r="H275" s="3"/>
    </row>
    <row r="276" spans="1:8" ht="13.5">
      <c r="A276" s="31"/>
      <c r="G276" s="3"/>
      <c r="H276" s="3"/>
    </row>
    <row r="277" spans="1:8" ht="13.5">
      <c r="A277" s="31"/>
      <c r="G277" s="3"/>
      <c r="H277" s="3"/>
    </row>
    <row r="278" spans="1:8" ht="13.5">
      <c r="A278" s="31"/>
      <c r="G278" s="3"/>
      <c r="H278" s="3"/>
    </row>
    <row r="279" spans="1:8" ht="13.5">
      <c r="A279" s="31"/>
      <c r="G279" s="3"/>
      <c r="H279" s="3"/>
    </row>
    <row r="280" spans="1:8" ht="13.5">
      <c r="A280" s="31"/>
      <c r="G280" s="3"/>
      <c r="H280" s="3"/>
    </row>
    <row r="281" spans="1:8" ht="13.5">
      <c r="A281" s="31"/>
      <c r="G281" s="3"/>
      <c r="H281" s="3"/>
    </row>
    <row r="282" spans="1:8" ht="13.5">
      <c r="A282" s="31"/>
      <c r="G282" s="3"/>
      <c r="H282" s="3"/>
    </row>
    <row r="283" spans="1:8" ht="13.5">
      <c r="A283" s="31"/>
      <c r="G283" s="3"/>
      <c r="H283" s="3"/>
    </row>
    <row r="284" spans="1:8" ht="13.5">
      <c r="A284" s="31"/>
      <c r="G284" s="3"/>
      <c r="H284" s="3"/>
    </row>
    <row r="285" spans="1:8" ht="13.5">
      <c r="A285" s="31"/>
      <c r="G285" s="3"/>
      <c r="H285" s="3"/>
    </row>
    <row r="286" spans="1:8" ht="13.5">
      <c r="A286" s="31"/>
      <c r="G286" s="3"/>
      <c r="H286" s="3"/>
    </row>
    <row r="287" spans="1:8" ht="13.5">
      <c r="A287" s="31"/>
      <c r="G287" s="3"/>
      <c r="H287" s="3"/>
    </row>
    <row r="288" spans="1:8" ht="13.5">
      <c r="A288" s="31"/>
      <c r="G288" s="3"/>
      <c r="H288" s="3"/>
    </row>
    <row r="289" spans="1:8" ht="13.5">
      <c r="A289" s="31"/>
      <c r="G289" s="3"/>
      <c r="H289" s="3"/>
    </row>
    <row r="290" spans="1:8" ht="13.5">
      <c r="A290" s="31"/>
      <c r="G290" s="3"/>
      <c r="H290" s="3"/>
    </row>
    <row r="291" spans="1:8" ht="13.5">
      <c r="A291" s="31"/>
      <c r="G291" s="3"/>
      <c r="H291" s="3"/>
    </row>
    <row r="292" spans="1:8" ht="13.5">
      <c r="A292" s="31"/>
      <c r="G292" s="3"/>
      <c r="H292" s="3"/>
    </row>
    <row r="293" spans="1:8" ht="13.5">
      <c r="A293" s="31"/>
      <c r="G293" s="3"/>
      <c r="H293" s="3"/>
    </row>
    <row r="294" spans="1:8" ht="13.5">
      <c r="A294" s="31"/>
      <c r="G294" s="3"/>
      <c r="H294" s="3"/>
    </row>
    <row r="295" spans="1:8" ht="13.5">
      <c r="A295" s="31"/>
      <c r="G295" s="3"/>
      <c r="H295" s="3"/>
    </row>
    <row r="296" spans="1:8" ht="13.5">
      <c r="A296" s="31"/>
      <c r="G296" s="3"/>
      <c r="H296" s="3"/>
    </row>
    <row r="297" spans="1:8" ht="13.5">
      <c r="A297" s="31"/>
      <c r="G297" s="3"/>
      <c r="H297" s="3"/>
    </row>
    <row r="298" spans="1:8" ht="13.5">
      <c r="A298" s="31"/>
      <c r="G298" s="3"/>
      <c r="H298" s="3"/>
    </row>
    <row r="299" spans="1:8" ht="13.5">
      <c r="A299" s="31"/>
      <c r="G299" s="3"/>
      <c r="H299" s="3"/>
    </row>
    <row r="300" spans="1:8" ht="13.5">
      <c r="A300" s="31"/>
      <c r="G300" s="3"/>
      <c r="H300" s="3"/>
    </row>
    <row r="301" spans="1:8" ht="13.5">
      <c r="A301" s="31"/>
      <c r="G301" s="3"/>
      <c r="H301" s="3"/>
    </row>
    <row r="302" spans="1:8" ht="13.5">
      <c r="A302" s="31"/>
      <c r="G302" s="3"/>
      <c r="H302" s="3"/>
    </row>
    <row r="303" spans="1:8" ht="13.5">
      <c r="A303" s="31"/>
      <c r="G303" s="3"/>
      <c r="H303" s="3"/>
    </row>
    <row r="304" spans="1:8" ht="13.5">
      <c r="A304" s="31"/>
      <c r="G304" s="3"/>
      <c r="H304" s="3"/>
    </row>
    <row r="305" spans="1:8" ht="13.5">
      <c r="A305" s="31"/>
      <c r="G305" s="3"/>
      <c r="H305" s="3"/>
    </row>
    <row r="306" spans="1:8" ht="13.5">
      <c r="A306" s="31"/>
      <c r="G306" s="3"/>
      <c r="H306" s="3"/>
    </row>
    <row r="307" spans="1:8" ht="13.5">
      <c r="A307" s="31"/>
      <c r="G307" s="3"/>
      <c r="H307" s="3"/>
    </row>
    <row r="308" spans="1:8" ht="13.5">
      <c r="A308" s="31"/>
      <c r="G308" s="3"/>
      <c r="H308" s="3"/>
    </row>
    <row r="309" spans="1:8" ht="13.5">
      <c r="A309" s="31"/>
      <c r="G309" s="3"/>
      <c r="H309" s="3"/>
    </row>
    <row r="310" spans="1:8" ht="13.5">
      <c r="A310" s="31"/>
      <c r="G310" s="3"/>
      <c r="H310" s="3"/>
    </row>
    <row r="311" spans="1:8" ht="13.5">
      <c r="A311" s="31"/>
      <c r="G311" s="3"/>
      <c r="H311" s="3"/>
    </row>
    <row r="312" spans="1:8" ht="13.5">
      <c r="A312" s="31"/>
      <c r="G312" s="3"/>
      <c r="H312" s="3"/>
    </row>
    <row r="313" spans="1:8" ht="13.5">
      <c r="A313" s="31"/>
      <c r="G313" s="3"/>
      <c r="H313" s="3"/>
    </row>
    <row r="314" spans="1:8" ht="13.5">
      <c r="A314" s="31"/>
      <c r="G314" s="3"/>
      <c r="H314" s="3"/>
    </row>
    <row r="315" spans="1:8" ht="13.5">
      <c r="A315" s="31"/>
      <c r="G315" s="3"/>
      <c r="H315" s="3"/>
    </row>
    <row r="316" spans="1:8" ht="13.5">
      <c r="A316" s="31"/>
      <c r="G316" s="3"/>
      <c r="H316" s="3"/>
    </row>
    <row r="317" spans="1:8" ht="13.5">
      <c r="A317" s="31"/>
      <c r="G317" s="3"/>
      <c r="H317" s="3"/>
    </row>
    <row r="318" spans="1:8" ht="13.5">
      <c r="A318" s="31"/>
      <c r="G318" s="3"/>
      <c r="H318" s="3"/>
    </row>
    <row r="319" spans="1:8" ht="13.5">
      <c r="A319" s="31"/>
      <c r="G319" s="3"/>
      <c r="H319" s="3"/>
    </row>
    <row r="320" spans="1:8" ht="13.5">
      <c r="A320" s="31"/>
      <c r="G320" s="3"/>
      <c r="H320" s="3"/>
    </row>
    <row r="321" spans="1:8" ht="13.5">
      <c r="A321" s="31"/>
      <c r="G321" s="3"/>
      <c r="H321" s="3"/>
    </row>
    <row r="322" spans="1:8" ht="13.5">
      <c r="A322" s="31"/>
      <c r="G322" s="3"/>
      <c r="H322" s="3"/>
    </row>
    <row r="323" spans="1:8" ht="13.5">
      <c r="A323" s="31"/>
      <c r="G323" s="3"/>
      <c r="H323" s="3"/>
    </row>
    <row r="324" spans="1:8" ht="13.5">
      <c r="A324" s="31"/>
      <c r="G324" s="3"/>
      <c r="H324" s="3"/>
    </row>
    <row r="325" spans="1:8" ht="13.5">
      <c r="A325" s="31"/>
      <c r="G325" s="3"/>
      <c r="H325" s="3"/>
    </row>
    <row r="326" spans="1:8" ht="13.5">
      <c r="A326" s="31"/>
      <c r="G326" s="3"/>
      <c r="H326" s="3"/>
    </row>
    <row r="327" spans="1:8" ht="13.5">
      <c r="A327" s="31"/>
      <c r="G327" s="3"/>
      <c r="H327" s="3"/>
    </row>
    <row r="328" spans="1:8" ht="13.5">
      <c r="A328" s="31"/>
      <c r="G328" s="3"/>
      <c r="H328" s="3"/>
    </row>
    <row r="329" spans="1:8" ht="13.5">
      <c r="A329" s="31"/>
      <c r="G329" s="3"/>
      <c r="H329" s="3"/>
    </row>
    <row r="330" spans="1:8" ht="13.5">
      <c r="A330" s="31"/>
      <c r="G330" s="3"/>
      <c r="H330" s="3"/>
    </row>
    <row r="331" spans="1:8" ht="13.5">
      <c r="A331" s="31"/>
      <c r="G331" s="3"/>
      <c r="H331" s="3"/>
    </row>
    <row r="332" spans="1:8" ht="13.5">
      <c r="A332" s="31"/>
      <c r="G332" s="3"/>
      <c r="H332" s="3"/>
    </row>
    <row r="333" spans="1:8" ht="13.5">
      <c r="A333" s="31"/>
      <c r="G333" s="3"/>
      <c r="H333" s="3"/>
    </row>
    <row r="334" spans="1:8" ht="13.5">
      <c r="A334" s="31"/>
      <c r="G334" s="3"/>
      <c r="H334" s="3"/>
    </row>
    <row r="335" spans="1:8" ht="13.5">
      <c r="A335" s="31"/>
      <c r="G335" s="3"/>
      <c r="H335" s="3"/>
    </row>
    <row r="336" spans="1:8" ht="13.5">
      <c r="A336" s="31"/>
      <c r="G336" s="3"/>
      <c r="H336" s="3"/>
    </row>
    <row r="337" spans="1:8" ht="13.5">
      <c r="A337" s="31"/>
      <c r="G337" s="3"/>
      <c r="H337" s="3"/>
    </row>
    <row r="338" spans="1:8" ht="13.5">
      <c r="A338" s="31"/>
      <c r="G338" s="3"/>
      <c r="H338" s="3"/>
    </row>
    <row r="339" spans="1:8" ht="13.5">
      <c r="A339" s="31"/>
      <c r="G339" s="3"/>
      <c r="H339" s="3"/>
    </row>
    <row r="340" spans="1:8" ht="13.5">
      <c r="A340" s="31"/>
      <c r="G340" s="3"/>
      <c r="H340" s="3"/>
    </row>
    <row r="341" spans="1:8" ht="13.5">
      <c r="A341" s="31"/>
      <c r="G341" s="3"/>
      <c r="H341" s="3"/>
    </row>
    <row r="342" spans="1:8" ht="13.5">
      <c r="A342" s="31"/>
      <c r="G342" s="3"/>
      <c r="H342" s="3"/>
    </row>
    <row r="343" spans="1:8" ht="13.5">
      <c r="A343" s="31"/>
      <c r="G343" s="3"/>
      <c r="H343" s="3"/>
    </row>
    <row r="344" spans="1:8" ht="13.5">
      <c r="A344" s="31"/>
      <c r="G344" s="3"/>
      <c r="H344" s="3"/>
    </row>
    <row r="345" spans="1:8" ht="13.5">
      <c r="A345" s="31"/>
      <c r="G345" s="3"/>
      <c r="H345" s="3"/>
    </row>
    <row r="346" spans="1:8" ht="13.5">
      <c r="A346" s="31"/>
      <c r="G346" s="3"/>
      <c r="H346" s="3"/>
    </row>
    <row r="347" spans="1:8" ht="13.5">
      <c r="A347" s="31"/>
      <c r="G347" s="3"/>
      <c r="H347" s="3"/>
    </row>
    <row r="348" spans="1:8" ht="13.5">
      <c r="A348" s="31"/>
      <c r="G348" s="3"/>
      <c r="H348" s="3"/>
    </row>
    <row r="349" spans="1:8" ht="13.5">
      <c r="A349" s="31"/>
      <c r="G349" s="3"/>
      <c r="H349" s="3"/>
    </row>
    <row r="350" spans="1:8" ht="13.5">
      <c r="A350" s="31"/>
      <c r="G350" s="3"/>
      <c r="H350" s="3"/>
    </row>
    <row r="351" spans="1:8" ht="13.5">
      <c r="A351" s="31"/>
      <c r="G351" s="3"/>
      <c r="H351" s="3"/>
    </row>
    <row r="352" spans="1:8" ht="13.5">
      <c r="A352" s="31"/>
      <c r="G352" s="3"/>
      <c r="H352" s="3"/>
    </row>
    <row r="353" spans="1:8" ht="13.5">
      <c r="A353" s="31"/>
      <c r="G353" s="3"/>
      <c r="H353" s="3"/>
    </row>
    <row r="354" spans="1:8" ht="13.5">
      <c r="A354" s="31"/>
      <c r="G354" s="3"/>
      <c r="H354" s="3"/>
    </row>
    <row r="355" spans="1:8" ht="13.5">
      <c r="A355" s="31"/>
      <c r="G355" s="3"/>
      <c r="H355" s="3"/>
    </row>
    <row r="356" spans="1:8" ht="13.5">
      <c r="A356" s="31"/>
      <c r="G356" s="3"/>
      <c r="H356" s="3"/>
    </row>
    <row r="357" spans="1:8" ht="13.5">
      <c r="A357" s="31"/>
      <c r="G357" s="3"/>
      <c r="H357" s="3"/>
    </row>
    <row r="358" spans="1:8" ht="13.5">
      <c r="A358" s="31"/>
      <c r="G358" s="3"/>
      <c r="H358" s="3"/>
    </row>
    <row r="359" spans="1:8" ht="13.5">
      <c r="A359" s="31"/>
      <c r="G359" s="3"/>
      <c r="H359" s="3"/>
    </row>
    <row r="360" spans="1:8" ht="13.5">
      <c r="A360" s="31"/>
      <c r="G360" s="3"/>
      <c r="H360" s="3"/>
    </row>
    <row r="361" spans="1:8" ht="13.5">
      <c r="A361" s="31"/>
      <c r="G361" s="3"/>
      <c r="H361" s="3"/>
    </row>
    <row r="362" spans="1:8" ht="13.5">
      <c r="A362" s="31"/>
      <c r="G362" s="3"/>
      <c r="H362" s="3"/>
    </row>
    <row r="363" spans="1:8" ht="13.5">
      <c r="A363" s="31"/>
      <c r="G363" s="3"/>
      <c r="H363" s="3"/>
    </row>
    <row r="364" spans="1:8" ht="13.5">
      <c r="A364" s="31"/>
      <c r="G364" s="3"/>
      <c r="H364" s="3"/>
    </row>
    <row r="365" spans="1:8" ht="13.5">
      <c r="A365" s="31"/>
      <c r="G365" s="3"/>
      <c r="H365" s="3"/>
    </row>
    <row r="366" spans="1:8" ht="13.5">
      <c r="A366" s="31"/>
      <c r="G366" s="3"/>
      <c r="H366" s="3"/>
    </row>
    <row r="367" spans="1:8" ht="13.5">
      <c r="A367" s="31"/>
      <c r="G367" s="3"/>
      <c r="H367" s="3"/>
    </row>
    <row r="368" spans="1:8" ht="13.5">
      <c r="A368" s="31"/>
      <c r="G368" s="3"/>
      <c r="H368" s="3"/>
    </row>
    <row r="369" spans="1:8" ht="13.5">
      <c r="A369" s="31"/>
      <c r="G369" s="3"/>
      <c r="H369" s="3"/>
    </row>
    <row r="370" spans="1:8" ht="13.5">
      <c r="A370" s="31"/>
      <c r="G370" s="3"/>
      <c r="H370" s="3"/>
    </row>
    <row r="371" spans="1:8" ht="13.5">
      <c r="A371" s="31"/>
      <c r="G371" s="3"/>
      <c r="H371" s="3"/>
    </row>
    <row r="372" spans="1:8" ht="13.5">
      <c r="A372" s="31"/>
      <c r="G372" s="3"/>
      <c r="H372" s="3"/>
    </row>
    <row r="373" spans="1:8" ht="13.5">
      <c r="A373" s="31"/>
      <c r="G373" s="3"/>
      <c r="H373" s="3"/>
    </row>
    <row r="374" spans="1:8" ht="13.5">
      <c r="A374" s="31"/>
      <c r="G374" s="3"/>
      <c r="H374" s="3"/>
    </row>
    <row r="375" spans="1:8" ht="13.5">
      <c r="A375" s="31"/>
      <c r="G375" s="3"/>
      <c r="H375" s="3"/>
    </row>
    <row r="376" spans="1:8" ht="13.5">
      <c r="A376" s="31"/>
      <c r="G376" s="3"/>
      <c r="H376" s="3"/>
    </row>
    <row r="377" spans="1:8" ht="13.5">
      <c r="A377" s="31"/>
      <c r="G377" s="3"/>
      <c r="H377" s="3"/>
    </row>
    <row r="378" spans="1:8" ht="13.5">
      <c r="A378" s="31"/>
      <c r="G378" s="3"/>
      <c r="H378" s="3"/>
    </row>
    <row r="379" spans="1:8" ht="13.5">
      <c r="A379" s="31"/>
      <c r="G379" s="3"/>
      <c r="H379" s="3"/>
    </row>
    <row r="380" spans="1:8" ht="13.5">
      <c r="A380" s="31"/>
      <c r="G380" s="3"/>
      <c r="H380" s="3"/>
    </row>
    <row r="381" spans="1:8" ht="13.5">
      <c r="A381" s="31"/>
      <c r="G381" s="3"/>
      <c r="H381" s="3"/>
    </row>
    <row r="382" spans="1:8" ht="13.5">
      <c r="A382" s="31"/>
      <c r="G382" s="3"/>
      <c r="H382" s="3"/>
    </row>
    <row r="383" spans="1:8" ht="13.5">
      <c r="A383" s="31"/>
      <c r="G383" s="3"/>
      <c r="H383" s="3"/>
    </row>
    <row r="384" spans="1:8" ht="13.5">
      <c r="A384" s="31"/>
      <c r="G384" s="3"/>
      <c r="H384" s="3"/>
    </row>
    <row r="385" spans="1:8" ht="13.5">
      <c r="A385" s="31"/>
      <c r="G385" s="3"/>
      <c r="H385" s="3"/>
    </row>
    <row r="386" spans="1:8" ht="13.5">
      <c r="A386" s="31"/>
      <c r="G386" s="3"/>
      <c r="H386" s="3"/>
    </row>
    <row r="387" spans="1:8" ht="13.5">
      <c r="A387" s="31"/>
      <c r="G387" s="3"/>
      <c r="H387" s="3"/>
    </row>
    <row r="388" spans="1:8" ht="13.5">
      <c r="A388" s="31"/>
      <c r="G388" s="3"/>
      <c r="H388" s="3"/>
    </row>
    <row r="389" spans="1:8" ht="13.5">
      <c r="A389" s="31"/>
      <c r="G389" s="3"/>
      <c r="H389" s="3"/>
    </row>
    <row r="390" spans="1:8" ht="13.5">
      <c r="A390" s="31"/>
      <c r="G390" s="3"/>
      <c r="H390" s="3"/>
    </row>
    <row r="391" spans="1:8" ht="13.5">
      <c r="A391" s="31"/>
      <c r="G391" s="3"/>
      <c r="H391" s="3"/>
    </row>
    <row r="392" spans="1:8" ht="13.5">
      <c r="A392" s="31"/>
      <c r="G392" s="3"/>
      <c r="H392" s="3"/>
    </row>
    <row r="393" spans="1:8" ht="13.5">
      <c r="A393" s="31"/>
      <c r="G393" s="3"/>
      <c r="H393" s="3"/>
    </row>
    <row r="394" spans="1:8" ht="13.5">
      <c r="A394" s="31"/>
      <c r="G394" s="3"/>
      <c r="H394" s="3"/>
    </row>
    <row r="395" spans="1:8" ht="13.5">
      <c r="A395" s="31"/>
      <c r="G395" s="3"/>
      <c r="H395" s="3"/>
    </row>
    <row r="396" spans="1:8" ht="13.5">
      <c r="A396" s="31"/>
      <c r="G396" s="3"/>
      <c r="H396" s="3"/>
    </row>
    <row r="397" spans="1:8" ht="13.5">
      <c r="A397" s="31"/>
      <c r="G397" s="3"/>
      <c r="H397" s="3"/>
    </row>
    <row r="398" spans="1:8" ht="13.5">
      <c r="A398" s="31"/>
      <c r="G398" s="3"/>
      <c r="H398" s="3"/>
    </row>
    <row r="399" spans="1:8" ht="13.5">
      <c r="A399" s="31"/>
      <c r="G399" s="3"/>
      <c r="H399" s="3"/>
    </row>
    <row r="400" spans="1:8" ht="13.5">
      <c r="A400" s="31"/>
      <c r="G400" s="3"/>
      <c r="H400" s="3"/>
    </row>
    <row r="401" spans="1:8" ht="13.5">
      <c r="A401" s="31"/>
      <c r="G401" s="3"/>
      <c r="H401" s="3"/>
    </row>
    <row r="402" spans="1:8" ht="13.5">
      <c r="A402" s="31"/>
      <c r="G402" s="3"/>
      <c r="H402" s="3"/>
    </row>
    <row r="403" spans="1:8" ht="13.5">
      <c r="A403" s="31"/>
      <c r="G403" s="3"/>
      <c r="H403" s="3"/>
    </row>
    <row r="404" spans="1:8" ht="13.5">
      <c r="A404" s="31"/>
      <c r="G404" s="3"/>
      <c r="H404" s="3"/>
    </row>
    <row r="405" spans="1:8" ht="13.5">
      <c r="A405" s="31"/>
      <c r="G405" s="3"/>
      <c r="H405" s="3"/>
    </row>
    <row r="406" spans="1:8" ht="13.5">
      <c r="A406" s="31"/>
      <c r="G406" s="3"/>
      <c r="H406" s="3"/>
    </row>
    <row r="407" spans="1:8" ht="13.5">
      <c r="A407" s="31"/>
      <c r="G407" s="3"/>
      <c r="H407" s="3"/>
    </row>
    <row r="408" spans="1:8" ht="13.5">
      <c r="A408" s="31"/>
      <c r="G408" s="3"/>
      <c r="H408" s="3"/>
    </row>
    <row r="409" spans="1:8" ht="13.5">
      <c r="A409" s="31"/>
      <c r="G409" s="3"/>
      <c r="H409" s="3"/>
    </row>
    <row r="410" spans="1:8" ht="13.5">
      <c r="A410" s="31"/>
      <c r="G410" s="3"/>
      <c r="H410" s="3"/>
    </row>
    <row r="411" spans="1:8" ht="13.5">
      <c r="A411" s="31"/>
      <c r="G411" s="3"/>
      <c r="H411" s="3"/>
    </row>
    <row r="412" spans="1:8" ht="13.5">
      <c r="A412" s="31"/>
      <c r="G412" s="3"/>
      <c r="H412" s="3"/>
    </row>
    <row r="413" spans="1:8" ht="13.5">
      <c r="A413" s="31"/>
      <c r="G413" s="3"/>
      <c r="H413" s="3"/>
    </row>
    <row r="414" spans="1:8" ht="13.5">
      <c r="A414" s="31"/>
      <c r="G414" s="3"/>
      <c r="H414" s="3"/>
    </row>
    <row r="415" spans="1:8" ht="13.5">
      <c r="A415" s="31"/>
      <c r="G415" s="3"/>
      <c r="H415" s="3"/>
    </row>
    <row r="416" spans="1:8" ht="13.5">
      <c r="A416" s="31"/>
      <c r="G416" s="3"/>
      <c r="H416" s="3"/>
    </row>
    <row r="417" spans="1:8" ht="13.5">
      <c r="A417" s="31"/>
      <c r="G417" s="3"/>
      <c r="H417" s="3"/>
    </row>
    <row r="418" spans="1:8" ht="13.5">
      <c r="A418" s="31"/>
      <c r="G418" s="3"/>
      <c r="H418" s="3"/>
    </row>
    <row r="419" spans="1:8" ht="13.5">
      <c r="A419" s="31"/>
      <c r="G419" s="3"/>
      <c r="H419" s="3"/>
    </row>
    <row r="420" spans="1:8" ht="13.5">
      <c r="A420" s="31"/>
      <c r="G420" s="3"/>
      <c r="H420" s="3"/>
    </row>
    <row r="421" spans="1:8" ht="13.5">
      <c r="A421" s="31"/>
      <c r="G421" s="3"/>
      <c r="H421" s="3"/>
    </row>
    <row r="422" spans="1:8" ht="13.5">
      <c r="A422" s="31"/>
      <c r="G422" s="3"/>
      <c r="H422" s="3"/>
    </row>
    <row r="423" spans="1:8" ht="13.5">
      <c r="A423" s="31"/>
      <c r="G423" s="3"/>
      <c r="H423" s="3"/>
    </row>
    <row r="424" spans="1:8" ht="13.5">
      <c r="A424" s="31"/>
      <c r="G424" s="3"/>
      <c r="H424" s="3"/>
    </row>
    <row r="425" spans="1:8" ht="13.5">
      <c r="A425" s="31"/>
      <c r="G425" s="3"/>
      <c r="H425" s="3"/>
    </row>
    <row r="426" spans="1:8" ht="13.5">
      <c r="A426" s="31"/>
      <c r="G426" s="3"/>
      <c r="H426" s="3"/>
    </row>
    <row r="427" spans="1:8" ht="13.5">
      <c r="A427" s="31"/>
      <c r="G427" s="3"/>
      <c r="H427" s="3"/>
    </row>
    <row r="428" spans="1:8" ht="13.5">
      <c r="A428" s="31"/>
      <c r="G428" s="3"/>
      <c r="H428" s="3"/>
    </row>
    <row r="429" spans="1:8" ht="13.5">
      <c r="A429" s="31"/>
      <c r="G429" s="3"/>
      <c r="H429" s="3"/>
    </row>
    <row r="430" spans="1:8" ht="13.5">
      <c r="A430" s="31"/>
      <c r="G430" s="3"/>
      <c r="H430" s="3"/>
    </row>
    <row r="431" spans="1:8" ht="13.5">
      <c r="A431" s="31"/>
      <c r="G431" s="3"/>
      <c r="H431" s="3"/>
    </row>
    <row r="432" spans="1:8" ht="13.5">
      <c r="A432" s="31"/>
      <c r="G432" s="3"/>
      <c r="H432" s="3"/>
    </row>
    <row r="433" spans="1:8" ht="13.5">
      <c r="A433" s="31"/>
      <c r="G433" s="3"/>
      <c r="H433" s="3"/>
    </row>
    <row r="434" spans="1:8" ht="13.5">
      <c r="A434" s="31"/>
      <c r="G434" s="3"/>
      <c r="H434" s="3"/>
    </row>
    <row r="435" spans="1:8" ht="13.5">
      <c r="A435" s="31"/>
      <c r="G435" s="3"/>
      <c r="H435" s="3"/>
    </row>
    <row r="436" spans="1:8" ht="13.5">
      <c r="A436" s="31"/>
      <c r="G436" s="3"/>
      <c r="H436" s="3"/>
    </row>
    <row r="437" spans="1:8" ht="13.5">
      <c r="A437" s="31"/>
      <c r="G437" s="3"/>
      <c r="H437" s="3"/>
    </row>
    <row r="438" spans="1:8" ht="13.5">
      <c r="A438" s="31"/>
      <c r="G438" s="3"/>
      <c r="H438" s="3"/>
    </row>
    <row r="439" spans="1:8" ht="13.5">
      <c r="A439" s="31"/>
      <c r="G439" s="3"/>
      <c r="H439" s="3"/>
    </row>
    <row r="440" spans="1:8" ht="13.5">
      <c r="A440" s="31"/>
      <c r="G440" s="3"/>
      <c r="H440" s="3"/>
    </row>
    <row r="441" spans="1:8" ht="13.5">
      <c r="A441" s="31"/>
      <c r="G441" s="3"/>
      <c r="H441" s="3"/>
    </row>
    <row r="442" spans="1:8" ht="13.5">
      <c r="A442" s="31"/>
      <c r="G442" s="3"/>
      <c r="H442" s="3"/>
    </row>
    <row r="443" spans="1:8" ht="13.5">
      <c r="A443" s="31"/>
      <c r="G443" s="3"/>
      <c r="H443" s="3"/>
    </row>
    <row r="444" spans="1:8" ht="13.5">
      <c r="A444" s="31"/>
      <c r="G444" s="3"/>
      <c r="H444" s="3"/>
    </row>
    <row r="445" spans="1:8" ht="13.5">
      <c r="A445" s="31"/>
      <c r="G445" s="3"/>
      <c r="H445" s="3"/>
    </row>
    <row r="446" spans="1:8" ht="13.5">
      <c r="A446" s="31"/>
      <c r="G446" s="3"/>
      <c r="H446" s="3"/>
    </row>
    <row r="447" spans="1:8" ht="13.5">
      <c r="A447" s="31"/>
      <c r="G447" s="3"/>
      <c r="H447" s="3"/>
    </row>
    <row r="448" spans="1:8" ht="13.5">
      <c r="A448" s="31"/>
      <c r="G448" s="3"/>
      <c r="H448" s="3"/>
    </row>
    <row r="449" spans="1:8" ht="13.5">
      <c r="A449" s="31"/>
      <c r="G449" s="3"/>
      <c r="H449" s="3"/>
    </row>
    <row r="450" spans="1:8" ht="13.5">
      <c r="A450" s="31"/>
      <c r="G450" s="3"/>
      <c r="H450" s="3"/>
    </row>
    <row r="451" spans="1:8" ht="13.5">
      <c r="A451" s="31"/>
      <c r="G451" s="3"/>
      <c r="H451" s="3"/>
    </row>
    <row r="452" spans="1:8" ht="13.5">
      <c r="A452" s="31"/>
      <c r="G452" s="3"/>
      <c r="H452" s="3"/>
    </row>
    <row r="453" spans="1:8" ht="13.5">
      <c r="A453" s="31"/>
      <c r="G453" s="3"/>
      <c r="H453" s="3"/>
    </row>
    <row r="454" spans="1:8" ht="13.5">
      <c r="A454" s="31"/>
      <c r="G454" s="3"/>
      <c r="H454" s="3"/>
    </row>
    <row r="455" spans="1:8" ht="13.5">
      <c r="A455" s="31"/>
      <c r="G455" s="3"/>
      <c r="H455" s="3"/>
    </row>
    <row r="456" spans="1:8" ht="13.5">
      <c r="A456" s="31"/>
      <c r="G456" s="3"/>
      <c r="H456" s="3"/>
    </row>
    <row r="457" spans="1:8" ht="13.5">
      <c r="A457" s="31"/>
      <c r="G457" s="3"/>
      <c r="H457" s="3"/>
    </row>
    <row r="458" spans="1:8" ht="13.5">
      <c r="A458" s="31"/>
      <c r="G458" s="3"/>
      <c r="H458" s="3"/>
    </row>
    <row r="459" spans="1:8" ht="13.5">
      <c r="A459" s="31"/>
      <c r="G459" s="3"/>
      <c r="H459" s="3"/>
    </row>
    <row r="460" spans="1:8" ht="13.5">
      <c r="A460" s="31"/>
      <c r="G460" s="3"/>
      <c r="H460" s="3"/>
    </row>
    <row r="461" spans="1:8" ht="13.5">
      <c r="A461" s="31"/>
      <c r="G461" s="3"/>
      <c r="H461" s="3"/>
    </row>
    <row r="462" spans="1:8" ht="13.5">
      <c r="A462" s="31"/>
      <c r="G462" s="3"/>
      <c r="H462" s="3"/>
    </row>
    <row r="463" spans="1:8" ht="13.5">
      <c r="A463" s="31"/>
      <c r="G463" s="3"/>
      <c r="H463" s="3"/>
    </row>
    <row r="464" spans="1:8" ht="13.5">
      <c r="A464" s="31"/>
      <c r="G464" s="3"/>
      <c r="H464" s="3"/>
    </row>
    <row r="465" spans="1:8" ht="13.5">
      <c r="A465" s="31"/>
      <c r="G465" s="3"/>
      <c r="H465" s="3"/>
    </row>
    <row r="466" spans="1:8" ht="13.5">
      <c r="A466" s="31"/>
      <c r="G466" s="3"/>
      <c r="H466" s="3"/>
    </row>
    <row r="467" spans="1:8" ht="13.5">
      <c r="A467" s="31"/>
      <c r="G467" s="3"/>
      <c r="H467" s="3"/>
    </row>
    <row r="468" spans="1:8" ht="13.5">
      <c r="A468" s="31"/>
      <c r="G468" s="3"/>
      <c r="H468" s="3"/>
    </row>
    <row r="469" spans="1:8" ht="13.5">
      <c r="A469" s="31"/>
      <c r="G469" s="3"/>
      <c r="H469" s="3"/>
    </row>
  </sheetData>
  <sheetProtection/>
  <mergeCells count="9">
    <mergeCell ref="G6:H6"/>
    <mergeCell ref="A4:H4"/>
    <mergeCell ref="F2:H2"/>
    <mergeCell ref="A6:A7"/>
    <mergeCell ref="B6:B7"/>
    <mergeCell ref="C6:C7"/>
    <mergeCell ref="D6:D7"/>
    <mergeCell ref="E6:E7"/>
    <mergeCell ref="F6:F7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  <rowBreaks count="2" manualBreakCount="2">
    <brk id="28" max="7" man="1"/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</cp:lastModifiedBy>
  <cp:lastPrinted>2021-11-11T04:43:18Z</cp:lastPrinted>
  <dcterms:modified xsi:type="dcterms:W3CDTF">2021-11-11T04:43:20Z</dcterms:modified>
  <cp:category/>
  <cp:version/>
  <cp:contentType/>
  <cp:contentStatus/>
</cp:coreProperties>
</file>